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admin\Downloads\"/>
    </mc:Choice>
  </mc:AlternateContent>
  <xr:revisionPtr revIDLastSave="0" documentId="13_ncr:1_{B7814753-A8E5-4CFF-9099-3BA7C1A74473}" xr6:coauthVersionLast="47" xr6:coauthVersionMax="47" xr10:uidLastSave="{00000000-0000-0000-0000-000000000000}"/>
  <bookViews>
    <workbookView xWindow="-110" yWindow="-110" windowWidth="19420" windowHeight="10420" xr2:uid="{00000000-000D-0000-FFFF-FFFF00000000}"/>
  </bookViews>
  <sheets>
    <sheet name="K bao cao" sheetId="2" r:id="rId1"/>
    <sheet name="Tru diem" sheetId="3" r:id="rId2"/>
  </sheets>
  <externalReferences>
    <externalReference r:id="rId3"/>
  </externalReferences>
  <definedNames>
    <definedName name="DSHD_Camket">'[1]ban cam ket'!$D:$G</definedName>
    <definedName name="DSHD_Viva">'[1]database Hội đồng'!$A$3:$F$25</definedName>
    <definedName name="Std_GVHD">'[1]TH SV'!$F$4:$F$1000</definedName>
    <definedName name="Std_GVPB">'[1]TH SV'!$G$4:$G$1000</definedName>
    <definedName name="Std_HoiDong">'[1]TH SV'!$I$4:$I$1000</definedName>
    <definedName name="Std_MSSV">'[1]TH SV'!$C$3:$I$1000</definedName>
    <definedName name="STD_Theses">'[1]02 Theses collection'!$F:$H</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3" l="1"/>
  <c r="G15" i="3"/>
  <c r="F15" i="3"/>
  <c r="E15" i="3"/>
  <c r="D15" i="3"/>
  <c r="C15" i="3"/>
  <c r="B15" i="3"/>
  <c r="H14" i="3"/>
  <c r="G14" i="3"/>
  <c r="F14" i="3"/>
  <c r="E14" i="3"/>
  <c r="D14" i="3"/>
  <c r="C14" i="3"/>
  <c r="B14" i="3"/>
  <c r="H13" i="3"/>
  <c r="G13" i="3"/>
  <c r="F13" i="3"/>
  <c r="E13" i="3"/>
  <c r="D13" i="3"/>
  <c r="C13" i="3"/>
  <c r="B13" i="3"/>
  <c r="H12" i="3"/>
  <c r="G12" i="3"/>
  <c r="F12" i="3"/>
  <c r="E12" i="3"/>
  <c r="D12" i="3"/>
  <c r="C12" i="3"/>
  <c r="B12" i="3"/>
  <c r="H11" i="3"/>
  <c r="G11" i="3"/>
  <c r="F11" i="3"/>
  <c r="E11" i="3"/>
  <c r="D11" i="3"/>
  <c r="C11" i="3"/>
  <c r="B11" i="3"/>
  <c r="H10" i="3"/>
  <c r="G10" i="3"/>
  <c r="F10" i="3"/>
  <c r="E10" i="3"/>
  <c r="D10" i="3"/>
  <c r="C10" i="3"/>
  <c r="B10" i="3"/>
  <c r="H9" i="3"/>
  <c r="G9" i="3"/>
  <c r="F9" i="3"/>
  <c r="E9" i="3"/>
  <c r="D9" i="3"/>
  <c r="C9" i="3"/>
  <c r="B9" i="3"/>
  <c r="H8" i="3"/>
  <c r="G8" i="3"/>
  <c r="F8" i="3"/>
  <c r="E8" i="3"/>
  <c r="D8" i="3"/>
  <c r="C8" i="3"/>
  <c r="B8" i="3"/>
  <c r="H7" i="3"/>
  <c r="G7" i="3"/>
  <c r="F7" i="3"/>
  <c r="E7" i="3"/>
  <c r="D7" i="3"/>
  <c r="C7" i="3"/>
  <c r="B7" i="3"/>
  <c r="H6" i="3"/>
  <c r="G6" i="3"/>
  <c r="F6" i="3"/>
  <c r="E6" i="3"/>
  <c r="D6" i="3"/>
  <c r="C6" i="3"/>
  <c r="B6" i="3"/>
  <c r="H5" i="3"/>
  <c r="G5" i="3"/>
  <c r="F5" i="3"/>
  <c r="E5" i="3"/>
  <c r="D5" i="3"/>
  <c r="C5" i="3"/>
  <c r="B5" i="3"/>
</calcChain>
</file>

<file path=xl/sharedStrings.xml><?xml version="1.0" encoding="utf-8"?>
<sst xmlns="http://schemas.openxmlformats.org/spreadsheetml/2006/main" count="422" uniqueCount="218">
  <si>
    <t>STT</t>
  </si>
  <si>
    <t>Họ và tên</t>
  </si>
  <si>
    <t>Lớp</t>
  </si>
  <si>
    <t>Tên đề tài</t>
  </si>
  <si>
    <t>Mã đề tài</t>
  </si>
  <si>
    <t>DANH SÁCH SINH VIÊN KHÔNG ĐƯỢC BÁO CÁO KHÓA LUẬN TỐT NGHIỆP</t>
  </si>
  <si>
    <t>Nguyễn Hoàng Nhật Uyên</t>
  </si>
  <si>
    <t>10DHTP9</t>
  </si>
  <si>
    <t>Nghiên cứu quy trình thủy phân rong sụn và Ứng dụng dịch thủy phân rong sụn sản xuất nước giải khát</t>
  </si>
  <si>
    <t>Đào Thị Tuyết Mai</t>
  </si>
  <si>
    <t>KL10-01-0013</t>
  </si>
  <si>
    <t>Ngô Minh Thư</t>
  </si>
  <si>
    <t>10DHTP8</t>
  </si>
  <si>
    <t>Phạm Thị Minh Thu</t>
  </si>
  <si>
    <t>10DHDB1</t>
  </si>
  <si>
    <t>Nghiên cứu quy trình công nghệ sản xuất trà cà gai leo đóng chai bổ sung cam thảo và táo đỏ</t>
  </si>
  <si>
    <t>Đinh Thị Hải Thuận</t>
  </si>
  <si>
    <t>Không được BC</t>
  </si>
  <si>
    <t>Nguyễn Thị Kim Thoa</t>
  </si>
  <si>
    <t>10DHDB2</t>
  </si>
  <si>
    <t>Nguyễn Xuân Vương</t>
  </si>
  <si>
    <t>09DHTP9</t>
  </si>
  <si>
    <t>Khảo sát ảnh hưởng của quá trình xử lý đến chất lượng của chuối tươi</t>
  </si>
  <si>
    <t>Đỗ Mai Nguyên Phương</t>
  </si>
  <si>
    <t>không thực hiện</t>
  </si>
  <si>
    <t>10DHTP3</t>
  </si>
  <si>
    <t>Nghiên cứu quy trình sản xuất nước mía lau hạt đười ươi</t>
  </si>
  <si>
    <t>Đỗ Vĩnh Long</t>
  </si>
  <si>
    <t>Nguyễn Thị Mỹ Lệ</t>
  </si>
  <si>
    <t>KL10-02-0034</t>
  </si>
  <si>
    <t>Phạm Thị Anh Thư</t>
  </si>
  <si>
    <t>Đinh Thị Cẩm Tú</t>
  </si>
  <si>
    <t>10DHTP11</t>
  </si>
  <si>
    <t>Nghiên cứu phát triển sản phẩm nước chấm chay từ tương cao truyền thống</t>
  </si>
  <si>
    <t>Hà Thị Thanh Nga</t>
  </si>
  <si>
    <t>KL10-01-0038</t>
  </si>
  <si>
    <t>Đặng Vinh Hiển</t>
  </si>
  <si>
    <t>Xây dựng kế hoạch giảm thiểu gian lận thực phẩm (food fraud mitigation plan) cho nhà máy sản xuất thực phẩm bảo vệ sức khoẻ theo yêu cầu của tiêu chuẩn FSSC 22000 phiên bản 5.1</t>
  </si>
  <si>
    <t>Lâm Hoàng Quân</t>
  </si>
  <si>
    <t>KL10-03-0069</t>
  </si>
  <si>
    <t>Nguyễn Đoàn Anh Pha</t>
  </si>
  <si>
    <t>10DHTP10</t>
  </si>
  <si>
    <t>Nghiên cứu quy trình sản xuất surimi từ cá rô phi đen (Oreochromis mossambicus)</t>
  </si>
  <si>
    <t>Lê Doãn Dũng</t>
  </si>
  <si>
    <t>KL10-02-0070</t>
  </si>
  <si>
    <t>Nguyễn Hoàng Lâm</t>
  </si>
  <si>
    <t>Đào Đức Huy</t>
  </si>
  <si>
    <t>09DHTP5</t>
  </si>
  <si>
    <t>Khảo sát khái niệm "thức ăn tốt cho sức khỏe" và phân tích sự khác nhau giữa các nhóm người tiêu dùng theo độ tuổi, giới tính, trình độ học vấn</t>
  </si>
  <si>
    <t>Lê Thùy Linh</t>
  </si>
  <si>
    <t>KL10-05-0090</t>
  </si>
  <si>
    <t>Quách Thị Tuyết Minh</t>
  </si>
  <si>
    <t>10DHTP1</t>
  </si>
  <si>
    <t>Nghiên cứu ảnh hưởng của translutaminase lên một số đặc tính chất lượng của surimi</t>
  </si>
  <si>
    <t>Mạc Xuân Hòa</t>
  </si>
  <si>
    <t>KL10-02-0105</t>
  </si>
  <si>
    <t>Nguyễn Thị Ngọc Châu</t>
  </si>
  <si>
    <t>Nghiên cứu phát triển sản phẩm cà phê đông trùng hạ thảo - Khảo sát công nghệ và thương mại hóa sản phẩm</t>
  </si>
  <si>
    <t>Ngô Duy Anh Triết</t>
  </si>
  <si>
    <t>Nguyễn Thị Nỡ</t>
  </si>
  <si>
    <t>Nghiên cứu phát triển sản phẩm nước hoa bụt giấm lên men</t>
  </si>
  <si>
    <t>Phan Thế Duy</t>
  </si>
  <si>
    <t>KL10-02-0111</t>
  </si>
  <si>
    <t>Huỳnh Thị Ngọc Bình</t>
  </si>
  <si>
    <t>Nghiên cứu điều kiện tiền xử lý ảnh hưởng đến hàm lượng chất xơ có trong vỏ quả bưởi da xanh</t>
  </si>
  <si>
    <t>Nguyễn Cẩm Hường</t>
  </si>
  <si>
    <t>KL10-01-0119</t>
  </si>
  <si>
    <t>Nguyễn Thị Thanh Vy</t>
  </si>
  <si>
    <t>Nghiên cứu quy trình chiết tách thu nhận chất xơ từ vỏ quả bưởi năm roi</t>
  </si>
  <si>
    <t>KL10-01-0120</t>
  </si>
  <si>
    <t>Lâm Thúy Hân</t>
  </si>
  <si>
    <t>10DHTP5</t>
  </si>
  <si>
    <t>Nguyễn Thị Ngọc Như</t>
  </si>
  <si>
    <t>10DHTP2</t>
  </si>
  <si>
    <t>Nghiên cứu quy trình chiết tách thu nhận chất xơ từ vỏ quả cam xoàn</t>
  </si>
  <si>
    <t>KL10-01-0121</t>
  </si>
  <si>
    <t>Đỗ Thị Yến</t>
  </si>
  <si>
    <t>10DHTP6</t>
  </si>
  <si>
    <t>Nguyễn Trúc Linh</t>
  </si>
  <si>
    <t>Nghiên cứu quy trình chiết tách thu nhận chất xơ từ vỏ quả chanh không hạt</t>
  </si>
  <si>
    <t>KL10-01-0122</t>
  </si>
  <si>
    <t>Nguyễn Trúc Lam</t>
  </si>
  <si>
    <t>Nguyễn Trần Diệu Trinh</t>
  </si>
  <si>
    <t>Nghiên cứu sự phân bố thành phần chất xơ và hoạt chất sinh học trong một số nguyên liệu cam</t>
  </si>
  <si>
    <t>KL10-01-0123</t>
  </si>
  <si>
    <t>Nguyễn Danh Thoại Vỹ</t>
  </si>
  <si>
    <t>Nghiên cứu điều kiện tiền xử lý ảnh hưởng đến hàm lượng chất xơ có trong vỏ quả cam sành</t>
  </si>
  <si>
    <t>KL10-01-0124</t>
  </si>
  <si>
    <t>Lê Quang Thùy Dung</t>
  </si>
  <si>
    <t>Nghiên cứu quy trình chiết tách thu nhận chất xơ từ vỏ quả bưởi da xanh</t>
  </si>
  <si>
    <t>KL10-01-0125</t>
  </si>
  <si>
    <t>Nguyễn Đặng Thanh Thảo Vy</t>
  </si>
  <si>
    <t>Nguyễn Phạm Hồng Lộc</t>
  </si>
  <si>
    <t>Nghiên cứu quy trình chiết tách thu nhận chất xơ từ vỏ quả cam sành</t>
  </si>
  <si>
    <t>KL10-01-0126</t>
  </si>
  <si>
    <t>Nguyễn Thành Công</t>
  </si>
  <si>
    <t>Lương Thục Nhi</t>
  </si>
  <si>
    <t>10DHTP4</t>
  </si>
  <si>
    <t>Nghiên cứu sản xuất sản phẩm giả thịt từ nguyên liệu đậu (đậu đỏ, đậu đen)</t>
  </si>
  <si>
    <t>Nguyễn Đình Thị Như Nguyện</t>
  </si>
  <si>
    <t>KL10-02-0135</t>
  </si>
  <si>
    <t>Phạm Quốc Anh</t>
  </si>
  <si>
    <t>Phạm Trần Thanh Danh</t>
  </si>
  <si>
    <t>10DHTP7</t>
  </si>
  <si>
    <t>Nghiên cứu quy trình sản xuất bánh mì gạo</t>
  </si>
  <si>
    <t>Nguyễn Hoàng Anh</t>
  </si>
  <si>
    <t>KL10-02-0139</t>
  </si>
  <si>
    <t>Hoàng Quốc Khánh</t>
  </si>
  <si>
    <t>Phát triển sản phẩm bánh Pancake Protein Nutrition</t>
  </si>
  <si>
    <t>Nguyễn Phú Đức</t>
  </si>
  <si>
    <t>KL10-02-0169</t>
  </si>
  <si>
    <t>Đặng Thanh Hải</t>
  </si>
  <si>
    <t>Hoàn thiện qui trình công nghệ sản xuất Kombucha thảo mộc từ vỏ hạt ca cao</t>
  </si>
  <si>
    <t>Nguyễn Thị Kim Oanh</t>
  </si>
  <si>
    <t>KL10-02-0180</t>
  </si>
  <si>
    <t>Nguyễn Trọng Tài</t>
  </si>
  <si>
    <t>Nghiên cứu quy trình công nghệ sản xuất Kombucha từ trà túi lọc hoa hồng</t>
  </si>
  <si>
    <t>KL10-02-0185</t>
  </si>
  <si>
    <t>Văn Thanh Thảo</t>
  </si>
  <si>
    <t>08DHTP2</t>
  </si>
  <si>
    <t>Nghiên cứu và phát triển sản phẩm sinh tố kiwi sấy bổ sung probiotic</t>
  </si>
  <si>
    <t>KL10-02-0187</t>
  </si>
  <si>
    <t>Huỳnh Trúc Quỳnh</t>
  </si>
  <si>
    <t>Thử nghiệm sản xuất trà bột vỏ xoài túi lọc</t>
  </si>
  <si>
    <t>Nguyễn Thị Ngọc Thúy</t>
  </si>
  <si>
    <t>KL10-02-0194</t>
  </si>
  <si>
    <t>Lê Huy Thịnh</t>
  </si>
  <si>
    <t>09DHDB1</t>
  </si>
  <si>
    <t>Thử nghiệm sản xuất snack từ vỏ dưa hấu</t>
  </si>
  <si>
    <t>KL10-02-0199</t>
  </si>
  <si>
    <t>Châu Nguyễn Linh Bảo</t>
  </si>
  <si>
    <t>Thử nghiệm sản xuất sữa chua thanh long ruột đỏ</t>
  </si>
  <si>
    <t>KL10-02-0200</t>
  </si>
  <si>
    <t>Lưu Trung Hòa</t>
  </si>
  <si>
    <t>10DHTP12</t>
  </si>
  <si>
    <t>Nghiên cứu bổ sung vỏ bưởi trong quá trình sản xuất bia</t>
  </si>
  <si>
    <t>Nguyễn Thị Phượng</t>
  </si>
  <si>
    <t>KL10-02-0210</t>
  </si>
  <si>
    <t>Trần Như Ngọc</t>
  </si>
  <si>
    <t>Nghiên cứu phát triển sản phẩm bột củ dền</t>
  </si>
  <si>
    <t>Nguyễn Thị Quỳnh Như</t>
  </si>
  <si>
    <t>KL10-02-0212</t>
  </si>
  <si>
    <t>Nguyễn Thu Thảo</t>
  </si>
  <si>
    <t>Nguyễn Tấn Thắng</t>
  </si>
  <si>
    <t>Thử nghiệm sản phẩm mứt cau sấy dẻo</t>
  </si>
  <si>
    <t>Nguyễn Thị Thảo Minh</t>
  </si>
  <si>
    <t>KL10-02-0216</t>
  </si>
  <si>
    <t>Nguyễn Hoàng Vũ</t>
  </si>
  <si>
    <t>Khảo sát ảnh hưởng của acid trong quá trình chiết pectin từ vỏ thanh long</t>
  </si>
  <si>
    <t>Phạm Thị Cẩm Hoa</t>
  </si>
  <si>
    <t>KL10-01-0248</t>
  </si>
  <si>
    <t>Nguyễn Đông Hậu</t>
  </si>
  <si>
    <t>Nghiên cứu công nghệ thu hồi bột giàu anthocyanin từ củ khoai lang tím bằng phương pháp sấy vi sóng chân không - Khảo sát ảnh hưởng của các điều kiện tiền xử lý và thông số quá trình chế biến</t>
  </si>
  <si>
    <t>KL10-01-0279</t>
  </si>
  <si>
    <t>Trần Thị Yến Nhi</t>
  </si>
  <si>
    <t>Nghiên cứu phát triển công nghệ sản xuất bột dinh dưỡng từ quá trình thủy phân thịt nghêu phụ phẩm</t>
  </si>
  <si>
    <t>KL10-02-0287</t>
  </si>
  <si>
    <t>Trần Minh Hậu</t>
  </si>
  <si>
    <t>Nghiên cứu phát triển sản phẩm chả lụa từ thịt quả sake và protein từ bột tảo spirulina</t>
  </si>
  <si>
    <t>KL10-02-0291</t>
  </si>
  <si>
    <t>Hoàng Bá Quyền</t>
  </si>
  <si>
    <t>Ảnh hưởng của điều kiện công nghệ quá trình trích ly các hợp chất sinh học từ rau ngổ trâu với sự hỗ trợ của siêu âm</t>
  </si>
  <si>
    <t>Trần Chí Hải</t>
  </si>
  <si>
    <t>KL10-01-0329</t>
  </si>
  <si>
    <t>Phan Thanh Phương</t>
  </si>
  <si>
    <t>Ảnh hưởng của điều kiện công nghệ quá trình trích ly các hợp chất sinh học từ rau ngổ trâu với sự hỗ trợ của vi sóng</t>
  </si>
  <si>
    <t>Hồng Ngọc Hân</t>
  </si>
  <si>
    <t>Nghiên cứu quy trình sản xuất bia trái cây</t>
  </si>
  <si>
    <t>Trần Đức Duy</t>
  </si>
  <si>
    <t>KL10-02-0336</t>
  </si>
  <si>
    <t>Trần Thị Hà My</t>
  </si>
  <si>
    <t>Trà Minh Tiến</t>
  </si>
  <si>
    <t>Nghiên cứu qui trình sản xuất sa tế dế</t>
  </si>
  <si>
    <t>Trần Quyết Thắng</t>
  </si>
  <si>
    <t>KL10-02-0347</t>
  </si>
  <si>
    <t>Vũ Thùy Nhã Uyên</t>
  </si>
  <si>
    <t>Phạm Thị Kim Ngân</t>
  </si>
  <si>
    <t>Nghiên cứu qui trình sản xuất dế xiên que tẩm bột ăn liền</t>
  </si>
  <si>
    <t>KL10-02-0349</t>
  </si>
  <si>
    <t>Nguyễn Bảo Ngân</t>
  </si>
  <si>
    <t>MSSV</t>
  </si>
  <si>
    <t>GVHD</t>
  </si>
  <si>
    <t>Lý do</t>
  </si>
  <si>
    <t>Không đăng kí báo cáo</t>
  </si>
  <si>
    <t>Không nộp báo cáo online</t>
  </si>
  <si>
    <t>DANH SÁCH SINH VIÊN BỊ TRỪ ĐIỂM KHÓA LUẬN TỐT NGHIỆP</t>
  </si>
  <si>
    <t>Hội đồng</t>
  </si>
  <si>
    <t>Thực hiện không đúng theo hướng dẫn nộp KLTN</t>
  </si>
  <si>
    <t>Ghi chú: Các SV có tên trong danh sách sẽ bị trừ 1,0 điểm vào điểm tổng của học phần KLTN.</t>
  </si>
  <si>
    <t>Nguyễn Dương Thanh Thanh</t>
  </si>
  <si>
    <t>Nghiên cứu quy trình công nghệ sản xuất sữa dừa cà phê, sữa khoai môn cà phê</t>
  </si>
  <si>
    <t>Đặng Thị Yến</t>
  </si>
  <si>
    <t>KL10-02-0008</t>
  </si>
  <si>
    <t>Tạ Thị Thanh Tuyết</t>
  </si>
  <si>
    <t>Nghiên cứu bảo quản chuối bằng màng bao chitosan kết hợp với PVA</t>
  </si>
  <si>
    <t>KL10-02-0073</t>
  </si>
  <si>
    <t>Trần Thị Thanh Tuyền</t>
  </si>
  <si>
    <t>Bánh muffin carrot nhân kem trứng muối</t>
  </si>
  <si>
    <t>KL10-02-0170</t>
  </si>
  <si>
    <t>Nghiên cứu sản xuất bột ổi ruột hồng sấy phun</t>
  </si>
  <si>
    <t>KL10-02-0163</t>
  </si>
  <si>
    <t>Nghiên cứu quy trình công nghệ sản xuất sản phẩm nhuyễn thế 2 mảnh vỏ đóng hộp ăn liền</t>
  </si>
  <si>
    <t>KL10-02-0017</t>
  </si>
  <si>
    <t>Ảnh hưởng thông số quá trình lên men thanh long đỏ</t>
  </si>
  <si>
    <t>KL10-02-0181</t>
  </si>
  <si>
    <t>Lục Diệu Long</t>
  </si>
  <si>
    <t>Nghiên cứu sản xuất trà thảo mộc từ lá sake và lá mãng cầu</t>
  </si>
  <si>
    <t>KL10-02-0134</t>
  </si>
  <si>
    <t>Không nộp cuốn báo cáo</t>
  </si>
  <si>
    <t>Nguyễn Hoàng An</t>
  </si>
  <si>
    <t>Trần Nguyễn Quỳnh Như</t>
  </si>
  <si>
    <t>Nguyễn Thị Thu Thủy</t>
  </si>
  <si>
    <t>Bế Thị Hoài Thương</t>
  </si>
  <si>
    <t xml:space="preserve">Nguyễn Như Quỳnh 
</t>
  </si>
  <si>
    <t>Đặng Nguyễn Anh Thư</t>
  </si>
  <si>
    <t>Trương Huỳnh Hương</t>
  </si>
  <si>
    <t>Nguyễn Trần Lan Vy</t>
  </si>
  <si>
    <t>Ngày cập nhật: 16h00 ngày 14/02/2023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</si>
</sst>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color rgb="FF000000"/>
      <name val="Calibri"/>
      <scheme val="minor"/>
    </font>
    <font>
      <sz val="11"/>
      <color theme="1"/>
      <name val="Calibri"/>
      <family val="2"/>
      <scheme val="minor"/>
    </font>
    <font>
      <b/>
      <sz val="12"/>
      <color rgb="FF000000"/>
      <name val="Times New Roman"/>
      <family val="1"/>
    </font>
    <font>
      <sz val="12"/>
      <color rgb="FF000000"/>
      <name val="Times New Roman"/>
      <family val="1"/>
    </font>
    <font>
      <b/>
      <sz val="14"/>
      <color rgb="FF000000"/>
      <name val="Times New Roman"/>
      <family val="1"/>
    </font>
    <font>
      <sz val="12"/>
      <color theme="1"/>
      <name val="Times New Roman"/>
      <family val="1"/>
    </font>
    <font>
      <i/>
      <sz val="12"/>
      <color rgb="FF000000"/>
      <name val="Times New Roman"/>
      <family val="1"/>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9">
    <xf numFmtId="0" fontId="0" fillId="0" borderId="0" xfId="0"/>
    <xf numFmtId="0" fontId="3" fillId="0" borderId="0" xfId="0" applyFont="1"/>
    <xf numFmtId="0" fontId="4" fillId="0" borderId="0" xfId="0" applyFont="1" applyAlignment="1">
      <alignment horizontal="center" vertical="center"/>
    </xf>
    <xf numFmtId="0" fontId="3" fillId="0" borderId="1" xfId="0" applyFont="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xf>
    <xf numFmtId="0" fontId="5" fillId="0" borderId="1" xfId="0" applyFont="1" applyBorder="1" applyAlignment="1">
      <alignment horizontal="left" vertical="center"/>
    </xf>
    <xf numFmtId="49" fontId="5" fillId="0" borderId="1" xfId="0" applyNumberFormat="1" applyFont="1" applyBorder="1" applyAlignment="1">
      <alignment horizontal="left" vertical="center" wrapText="1"/>
    </xf>
    <xf numFmtId="0" fontId="5" fillId="0" borderId="1" xfId="0" applyFont="1" applyBorder="1" applyAlignment="1">
      <alignment horizontal="left" vertical="center" wrapText="1"/>
    </xf>
    <xf numFmtId="0" fontId="2" fillId="0" borderId="1" xfId="0" applyFont="1" applyBorder="1" applyAlignment="1">
      <alignment horizontal="center" vertical="center"/>
    </xf>
    <xf numFmtId="0" fontId="6" fillId="0" borderId="0" xfId="0" applyFont="1"/>
    <xf numFmtId="0" fontId="5" fillId="0" borderId="1" xfId="1" applyFont="1" applyBorder="1" applyAlignment="1">
      <alignment horizontal="left" vertical="center" wrapText="1"/>
    </xf>
    <xf numFmtId="0" fontId="5" fillId="0" borderId="1" xfId="1" applyFont="1" applyBorder="1" applyAlignment="1">
      <alignment horizontal="center" vertical="center" wrapText="1"/>
    </xf>
    <xf numFmtId="0" fontId="5" fillId="0" borderId="1" xfId="0" applyFont="1" applyBorder="1"/>
    <xf numFmtId="0" fontId="5" fillId="0" borderId="1" xfId="0" applyFont="1" applyBorder="1" applyAlignment="1">
      <alignment wrapText="1"/>
    </xf>
    <xf numFmtId="0" fontId="5" fillId="0" borderId="1" xfId="0" applyFont="1" applyBorder="1" applyAlignment="1">
      <alignment horizontal="center"/>
    </xf>
    <xf numFmtId="0" fontId="4" fillId="0" borderId="0" xfId="0" applyFont="1" applyAlignment="1">
      <alignment horizontal="center" vertical="center"/>
    </xf>
    <xf numFmtId="0" fontId="3" fillId="0" borderId="0" xfId="0" applyFont="1" applyAlignment="1">
      <alignment horizontal="left" vertical="center"/>
    </xf>
    <xf numFmtId="0" fontId="5" fillId="2" borderId="1" xfId="1" applyFont="1" applyFill="1" applyBorder="1" applyAlignment="1">
      <alignment horizontal="left" vertical="center" wrapText="1"/>
    </xf>
  </cellXfs>
  <cellStyles count="2">
    <cellStyle name="Normal" xfId="0" builtinId="0"/>
    <cellStyle name="Normal 2 3" xfId="1" xr:uid="{2A545BEB-A011-4975-A5AC-F10FFDA545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dmin\Downloads\Danh%20sach%20SV%20-master%20list%20(K10%20Feb-2023).xlsx" TargetMode="External"/><Relationship Id="rId1" Type="http://schemas.openxmlformats.org/officeDocument/2006/relationships/externalLinkPath" Target="Danh%20sach%20SV%20-master%20list%20(K10%20Feb-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H SV"/>
      <sheetName val="00 TH SV (no theses)"/>
      <sheetName val="00 Registration"/>
      <sheetName val="check duplicate"/>
      <sheetName val="00 Registration (no list)"/>
      <sheetName val="01 Fillter by GVHD"/>
      <sheetName val="02 Theses collection"/>
      <sheetName val="02 Fillter by GVPB"/>
      <sheetName val="03 Fillter by Session"/>
      <sheetName val="database Hội đồng"/>
      <sheetName val="Diem cong"/>
      <sheetName val="ban cam ket"/>
      <sheetName val="Supervisor responses (collect)"/>
      <sheetName val="Examiner responses (collect)"/>
      <sheetName val="Viva panel responses (collect)"/>
      <sheetName val="Danh sach phan bien"/>
      <sheetName val="Final submission"/>
      <sheetName val="Data sources"/>
    </sheetNames>
    <sheetDataSet>
      <sheetData sheetId="0">
        <row r="3">
          <cell r="C3" t="str">
            <v>Mã số 
sinh viên</v>
          </cell>
          <cell r="D3" t="str">
            <v>Lớp</v>
          </cell>
          <cell r="E3" t="str">
            <v>Tên đề tài</v>
          </cell>
          <cell r="F3" t="str">
            <v>GV hướng dẫn</v>
          </cell>
          <cell r="G3" t="str">
            <v>GV phản biện</v>
          </cell>
          <cell r="H3" t="str">
            <v>Mã đề tài</v>
          </cell>
          <cell r="I3" t="str">
            <v>HĐ</v>
          </cell>
        </row>
        <row r="4">
          <cell r="C4">
            <v>2005190434</v>
          </cell>
          <cell r="D4" t="str">
            <v>10DHTP6</v>
          </cell>
          <cell r="E4" t="str">
            <v>Nghiên cứu quy trình công nghệ sản xuất nước dừa trái cây</v>
          </cell>
          <cell r="F4" t="str">
            <v>Đặng Thị Yến</v>
          </cell>
          <cell r="H4" t="str">
            <v>KL10-02-0002</v>
          </cell>
          <cell r="I4" t="str">
            <v>KBC</v>
          </cell>
        </row>
        <row r="5">
          <cell r="C5">
            <v>2005191258</v>
          </cell>
          <cell r="D5" t="str">
            <v>10DHTP7</v>
          </cell>
          <cell r="E5" t="str">
            <v>Nghiên cứu quy trình công nghệ sản xuất thạch đào, thạch sương sáo</v>
          </cell>
          <cell r="F5" t="str">
            <v>Đặng Thị Yến</v>
          </cell>
          <cell r="H5" t="str">
            <v>KL10-02-0009</v>
          </cell>
          <cell r="I5" t="str">
            <v>KBC</v>
          </cell>
        </row>
        <row r="6">
          <cell r="C6">
            <v>2005190932</v>
          </cell>
          <cell r="D6" t="str">
            <v>10DHTP11</v>
          </cell>
          <cell r="E6" t="str">
            <v>Nghiên cứu quy trình công nghệ sản xuất nước Mixfruit (xoài, thơm, cam)</v>
          </cell>
          <cell r="F6" t="str">
            <v>Đặng Thị Yến</v>
          </cell>
          <cell r="G6" t="str">
            <v>Nguyễn Thị Quỳnh Như</v>
          </cell>
          <cell r="H6" t="str">
            <v>KL10-02-0007</v>
          </cell>
          <cell r="I6">
            <v>13</v>
          </cell>
        </row>
        <row r="7">
          <cell r="C7">
            <v>2005190950</v>
          </cell>
          <cell r="D7" t="str">
            <v>10DHTP8</v>
          </cell>
          <cell r="E7" t="str">
            <v>Nghiên cứu quy trình công nghệ sản xuất nước Mixfruit (xoài, thơm, cam)</v>
          </cell>
          <cell r="F7" t="str">
            <v>Đặng Thị Yến</v>
          </cell>
          <cell r="G7" t="str">
            <v>Nguyễn Thị Quỳnh Như</v>
          </cell>
          <cell r="H7" t="str">
            <v>KL10-02-0007</v>
          </cell>
          <cell r="I7">
            <v>13</v>
          </cell>
        </row>
        <row r="8">
          <cell r="C8">
            <v>2005190466</v>
          </cell>
          <cell r="D8" t="str">
            <v>10DHTP1</v>
          </cell>
          <cell r="E8" t="str">
            <v>Nghiên cứu quy trình công nghệ sản xuất thạch đào, thạch sương sáo</v>
          </cell>
          <cell r="F8" t="str">
            <v>Đặng Thị Yến</v>
          </cell>
          <cell r="G8" t="str">
            <v>Nguyễn Thị Quỳnh Như</v>
          </cell>
          <cell r="H8" t="str">
            <v>KL10-02-0009</v>
          </cell>
          <cell r="I8">
            <v>13</v>
          </cell>
        </row>
        <row r="9">
          <cell r="C9">
            <v>2005191141</v>
          </cell>
          <cell r="D9" t="str">
            <v>10DHTP10</v>
          </cell>
          <cell r="E9" t="str">
            <v>Nghiên cứu quy trình công nghệ sản xuất trà trái cây lên men</v>
          </cell>
          <cell r="F9" t="str">
            <v>Đặng Thị Yến</v>
          </cell>
          <cell r="G9" t="str">
            <v>Dương Hữu Huy</v>
          </cell>
          <cell r="H9" t="str">
            <v>KL10-02-0010</v>
          </cell>
          <cell r="I9">
            <v>6</v>
          </cell>
        </row>
        <row r="10">
          <cell r="C10">
            <v>2005191524</v>
          </cell>
          <cell r="D10" t="str">
            <v>10DHTP12</v>
          </cell>
          <cell r="E10" t="str">
            <v>Nghiên cứu quy trình công nghệ sản xuất trà trái cây lên men</v>
          </cell>
          <cell r="F10" t="str">
            <v>Đặng Thị Yến</v>
          </cell>
          <cell r="G10" t="str">
            <v>Dương Hữu Huy</v>
          </cell>
          <cell r="H10" t="str">
            <v>KL10-02-0010</v>
          </cell>
          <cell r="I10">
            <v>6</v>
          </cell>
        </row>
        <row r="11">
          <cell r="C11">
            <v>2005190042</v>
          </cell>
          <cell r="D11" t="str">
            <v>10DHTP10</v>
          </cell>
          <cell r="E11" t="str">
            <v>Nghiên cứu quy trình công nghệ sản xuất sữa dừa cà phê, sữa khoai môn cà phê</v>
          </cell>
          <cell r="F11" t="str">
            <v>Đặng Thị Yến</v>
          </cell>
          <cell r="G11" t="str">
            <v>Phạm Thị Thùy Dương</v>
          </cell>
          <cell r="H11" t="str">
            <v>KL10-02-0008</v>
          </cell>
          <cell r="I11">
            <v>4</v>
          </cell>
        </row>
        <row r="12">
          <cell r="C12">
            <v>2005191261</v>
          </cell>
          <cell r="D12" t="str">
            <v>10DHTP6</v>
          </cell>
          <cell r="E12" t="str">
            <v>Nghiên cứu quy trình công nghệ sản xuất sữa dừa cà phê, sữa khoai môn cà phê</v>
          </cell>
          <cell r="F12" t="str">
            <v>Đặng Thị Yến</v>
          </cell>
          <cell r="G12" t="str">
            <v>Phạm Thị Thùy Dương</v>
          </cell>
          <cell r="H12" t="str">
            <v>KL10-02-0008</v>
          </cell>
          <cell r="I12">
            <v>4</v>
          </cell>
        </row>
        <row r="13">
          <cell r="C13">
            <v>2005190150</v>
          </cell>
          <cell r="D13" t="str">
            <v>10DHTP4</v>
          </cell>
          <cell r="E13" t="str">
            <v>Nghiên cứu quy trình công nghệ sản xuất nước trà đào, trà tắc</v>
          </cell>
          <cell r="F13" t="str">
            <v>Đặng Thị Yến</v>
          </cell>
          <cell r="G13" t="str">
            <v>Hoàng Thái Hà</v>
          </cell>
          <cell r="H13" t="str">
            <v>KL10-02-0001</v>
          </cell>
          <cell r="I13">
            <v>2</v>
          </cell>
        </row>
        <row r="14">
          <cell r="C14">
            <v>2005190724</v>
          </cell>
          <cell r="D14" t="str">
            <v>10DHTP6</v>
          </cell>
          <cell r="E14" t="str">
            <v>Nghiên cứu quy trình công nghệ sản xuất nước trà đào, trà tắc</v>
          </cell>
          <cell r="F14" t="str">
            <v>Đặng Thị Yến</v>
          </cell>
          <cell r="G14" t="str">
            <v>Hoàng Thái Hà</v>
          </cell>
          <cell r="H14" t="str">
            <v>KL10-02-0001</v>
          </cell>
          <cell r="I14">
            <v>2</v>
          </cell>
        </row>
        <row r="15">
          <cell r="C15">
            <v>2022190150</v>
          </cell>
          <cell r="D15" t="str">
            <v>10DHDB2</v>
          </cell>
          <cell r="E15" t="str">
            <v>Nghiên cứu quy trình công nghệ sản xuất nước rau má nha đam</v>
          </cell>
          <cell r="F15" t="str">
            <v>Đặng Thị Yến</v>
          </cell>
          <cell r="G15" t="str">
            <v>Nguyễn Đình Thị Như Nguyện</v>
          </cell>
          <cell r="H15" t="str">
            <v>KL10-02-0005</v>
          </cell>
          <cell r="I15">
            <v>2</v>
          </cell>
        </row>
        <row r="16">
          <cell r="C16">
            <v>2022190136</v>
          </cell>
          <cell r="D16" t="str">
            <v>10DHDB1</v>
          </cell>
          <cell r="E16" t="str">
            <v>Nghiên cứu quy trình công nghệ sản xuất nước rau má nha đam</v>
          </cell>
          <cell r="F16" t="str">
            <v>Đặng Thị Yến</v>
          </cell>
          <cell r="G16" t="str">
            <v>Nguyễn Đình Thị Như Nguyện</v>
          </cell>
          <cell r="H16" t="str">
            <v>KL10-02-0005</v>
          </cell>
          <cell r="I16">
            <v>2</v>
          </cell>
        </row>
        <row r="17">
          <cell r="C17">
            <v>2005190521</v>
          </cell>
          <cell r="D17" t="str">
            <v>10DHTP2</v>
          </cell>
          <cell r="E17" t="str">
            <v>Nghiên cứu quy trình công nghệ sản xuất nước chanh muối bạc hà có gaz và không gas</v>
          </cell>
          <cell r="F17" t="str">
            <v>Đặng Thị Yến</v>
          </cell>
          <cell r="G17" t="str">
            <v>Nguyễn Đình Thị Như Nguyện</v>
          </cell>
          <cell r="H17" t="str">
            <v>KL10-02-0006</v>
          </cell>
          <cell r="I17">
            <v>2</v>
          </cell>
        </row>
        <row r="18">
          <cell r="C18">
            <v>2005190576</v>
          </cell>
          <cell r="D18" t="str">
            <v>10DHTP2</v>
          </cell>
          <cell r="E18" t="str">
            <v>Nghiên cứu quy trình công nghệ sản xuất nước chanh muối bạc hà có gaz và không gas</v>
          </cell>
          <cell r="F18" t="str">
            <v>Đặng Thị Yến</v>
          </cell>
          <cell r="G18" t="str">
            <v>Nguyễn Đình Thị Như Nguyện</v>
          </cell>
          <cell r="H18" t="str">
            <v>KL10-02-0006</v>
          </cell>
          <cell r="I18">
            <v>2</v>
          </cell>
        </row>
        <row r="19">
          <cell r="C19">
            <v>2022190273</v>
          </cell>
          <cell r="D19" t="str">
            <v>10DHDB1</v>
          </cell>
          <cell r="E19" t="str">
            <v>Nghiên cứu quy trình công nghệ sản xuất nước dừa trái cây</v>
          </cell>
          <cell r="F19" t="str">
            <v>Đặng Thị Yến</v>
          </cell>
          <cell r="G19" t="str">
            <v>Phạm Thị Cẩm Hoa</v>
          </cell>
          <cell r="H19" t="str">
            <v>KL10-02-0002</v>
          </cell>
          <cell r="I19">
            <v>1</v>
          </cell>
        </row>
        <row r="20">
          <cell r="C20">
            <v>2022190091</v>
          </cell>
          <cell r="D20" t="str">
            <v>10DHDB1</v>
          </cell>
          <cell r="E20" t="str">
            <v>Nghiên cứu quy trình công nghệ sản xuất nước lá vối hương trái cây</v>
          </cell>
          <cell r="F20" t="str">
            <v>Đặng Thị Yến</v>
          </cell>
          <cell r="G20" t="str">
            <v>Phạm Thị Cẩm Hoa</v>
          </cell>
          <cell r="H20" t="str">
            <v>KL10-02-0003</v>
          </cell>
          <cell r="I20">
            <v>1</v>
          </cell>
        </row>
        <row r="21">
          <cell r="C21">
            <v>2022190232</v>
          </cell>
          <cell r="D21" t="str">
            <v>10DHDB1</v>
          </cell>
          <cell r="E21" t="str">
            <v>Nghiên cứu quy trình công nghệ sản xuất nước lá vối hương trái cây</v>
          </cell>
          <cell r="F21" t="str">
            <v>Đặng Thị Yến</v>
          </cell>
          <cell r="G21" t="str">
            <v>Phạm Thị Cẩm Hoa</v>
          </cell>
          <cell r="H21" t="str">
            <v>KL10-02-0003</v>
          </cell>
          <cell r="I21">
            <v>1</v>
          </cell>
        </row>
        <row r="22">
          <cell r="C22">
            <v>2022190509</v>
          </cell>
          <cell r="D22" t="str">
            <v>10DHDB2</v>
          </cell>
          <cell r="E22" t="str">
            <v>Hoàn thiện quy trình công nghệ sản xuất nước mãng cầu xiêm sầu riêng</v>
          </cell>
          <cell r="F22" t="str">
            <v>Đặng Thị Yến</v>
          </cell>
          <cell r="G22" t="str">
            <v>Phạm Thị Cẩm Hoa</v>
          </cell>
          <cell r="H22" t="str">
            <v>KL10-02-0004</v>
          </cell>
          <cell r="I22">
            <v>1</v>
          </cell>
        </row>
        <row r="23">
          <cell r="C23">
            <v>2022190281</v>
          </cell>
          <cell r="D23" t="str">
            <v>10DHDB1</v>
          </cell>
          <cell r="E23" t="str">
            <v>Hoàn thiện quy trình công nghệ sản xuất nước mãng cầu xiêm sầu riêng</v>
          </cell>
          <cell r="F23" t="str">
            <v>Đặng Thị Yến</v>
          </cell>
          <cell r="G23" t="str">
            <v>Phạm Thị Cẩm Hoa</v>
          </cell>
          <cell r="H23" t="str">
            <v>KL10-02-0004</v>
          </cell>
          <cell r="I23">
            <v>1</v>
          </cell>
        </row>
        <row r="24">
          <cell r="C24">
            <v>2022190317</v>
          </cell>
          <cell r="D24" t="str">
            <v>10DHDB2</v>
          </cell>
          <cell r="E24" t="str">
            <v>Hoàn thiện quy trình công nghệ sản xuất nước sơ ri</v>
          </cell>
          <cell r="F24" t="str">
            <v>Đặng Thị Yến</v>
          </cell>
          <cell r="G24" t="str">
            <v>Phạm Thị Cẩm Hoa</v>
          </cell>
          <cell r="H24" t="str">
            <v>KL10-02-0011</v>
          </cell>
          <cell r="I24">
            <v>1</v>
          </cell>
        </row>
        <row r="25">
          <cell r="C25">
            <v>2005190810</v>
          </cell>
          <cell r="D25" t="str">
            <v>10DHTP7</v>
          </cell>
          <cell r="E25" t="str">
            <v>Hoàn thiện quy trình công nghệ sản xuất nước sơ ri</v>
          </cell>
          <cell r="F25" t="str">
            <v>Đặng Thị Yến</v>
          </cell>
          <cell r="G25" t="str">
            <v>Phạm Thị Cẩm Hoa</v>
          </cell>
          <cell r="H25" t="str">
            <v>KL10-02-0011</v>
          </cell>
          <cell r="I25">
            <v>1</v>
          </cell>
        </row>
        <row r="26">
          <cell r="C26">
            <v>2005190792</v>
          </cell>
          <cell r="D26" t="str">
            <v>10DHTP9</v>
          </cell>
          <cell r="E26" t="str">
            <v>Nghiên cứu quy trình thủy phân rong sụn và Ứng dụng dịch thủy phân rong sụn sản xuất nước giải khát</v>
          </cell>
          <cell r="F26" t="str">
            <v>Đào Thị Tuyết Mai</v>
          </cell>
          <cell r="H26" t="str">
            <v>KL10-01-0013</v>
          </cell>
          <cell r="I26" t="str">
            <v>KBC</v>
          </cell>
        </row>
        <row r="27">
          <cell r="C27">
            <v>2005190626</v>
          </cell>
          <cell r="D27" t="str">
            <v>10DHTP8</v>
          </cell>
          <cell r="E27" t="str">
            <v>Nghiên cứu quy trình thủy phân rong sụn và Ứng dụng dịch thủy phân rong sụn sản xuất nước giải khát</v>
          </cell>
          <cell r="F27" t="str">
            <v>Đào Thị Tuyết Mai</v>
          </cell>
          <cell r="H27" t="str">
            <v>KL10-01-0013</v>
          </cell>
          <cell r="I27" t="str">
            <v>KBC</v>
          </cell>
        </row>
        <row r="28">
          <cell r="C28">
            <v>2005190645</v>
          </cell>
          <cell r="D28" t="str">
            <v>10DHTP7</v>
          </cell>
          <cell r="E28" t="str">
            <v>Nghiên cứu quy trình công nghệ sản xuất sản phẩm nhuyễn thế 2 mảnh vỏ đóng hộp ăn liền</v>
          </cell>
          <cell r="F28" t="str">
            <v>Đào Thị Tuyết Mai</v>
          </cell>
          <cell r="G28" t="str">
            <v>Nguyễn Thị Quỳnh Như</v>
          </cell>
          <cell r="H28" t="str">
            <v>KL10-02-0017</v>
          </cell>
          <cell r="I28">
            <v>13</v>
          </cell>
        </row>
        <row r="29">
          <cell r="C29">
            <v>2005190041</v>
          </cell>
          <cell r="D29" t="str">
            <v>10DHTP7</v>
          </cell>
          <cell r="E29" t="str">
            <v>Nghiên cứu quy trình công nghệ sản xuất sản phẩm nhuyễn thế 2 mảnh vỏ đóng hộp ăn liền</v>
          </cell>
          <cell r="F29" t="str">
            <v>Đào Thị Tuyết Mai</v>
          </cell>
          <cell r="G29" t="str">
            <v>Nguyễn Thị Quỳnh Như</v>
          </cell>
          <cell r="H29" t="str">
            <v>KL10-02-0017</v>
          </cell>
          <cell r="I29">
            <v>13</v>
          </cell>
        </row>
        <row r="30">
          <cell r="C30">
            <v>2005190721</v>
          </cell>
          <cell r="D30" t="str">
            <v>10DHTP2</v>
          </cell>
          <cell r="E30" t="str">
            <v>Nghiên cứu quy trình công nghệ sản xuất nước giải khát thạch spirulina</v>
          </cell>
          <cell r="F30" t="str">
            <v>Đào Thị Tuyết Mai</v>
          </cell>
          <cell r="G30" t="str">
            <v>Vũ Thị Hường</v>
          </cell>
          <cell r="H30" t="str">
            <v>KL10-02-0012</v>
          </cell>
          <cell r="I30">
            <v>8</v>
          </cell>
        </row>
        <row r="31">
          <cell r="C31">
            <v>2005191123</v>
          </cell>
          <cell r="D31" t="str">
            <v>10DHTP3</v>
          </cell>
          <cell r="E31" t="str">
            <v>Nghiên cứu quy trình công nghệ sản xuất nước giải khát thạch spirulina</v>
          </cell>
          <cell r="F31" t="str">
            <v>Đào Thị Tuyết Mai</v>
          </cell>
          <cell r="G31" t="str">
            <v>Vũ Thị Hường</v>
          </cell>
          <cell r="H31" t="str">
            <v>KL10-02-0012</v>
          </cell>
          <cell r="I31">
            <v>8</v>
          </cell>
        </row>
        <row r="32">
          <cell r="C32">
            <v>2005191240</v>
          </cell>
          <cell r="D32" t="str">
            <v>10DHTP11</v>
          </cell>
          <cell r="E32" t="str">
            <v>Nghiên cứu quy trình công nghệ sản xuất sản phẩm da ếch tẩm gia vị ăn liền</v>
          </cell>
          <cell r="F32" t="str">
            <v>Đào Thị Tuyết Mai</v>
          </cell>
          <cell r="G32" t="str">
            <v>Phạm Thị Thùy Dương</v>
          </cell>
          <cell r="H32" t="str">
            <v>KL10-02-0018</v>
          </cell>
          <cell r="I32">
            <v>4</v>
          </cell>
        </row>
        <row r="33">
          <cell r="C33">
            <v>2005191622</v>
          </cell>
          <cell r="D33" t="str">
            <v>10DHTP12</v>
          </cell>
          <cell r="E33" t="str">
            <v>Nghiên cứu quy trình công nghệ sản xuất sản phẩm mứt cánh hoa sen</v>
          </cell>
          <cell r="F33" t="str">
            <v>Đào Thị Tuyết Mai</v>
          </cell>
          <cell r="G33" t="str">
            <v>Phạm Thị Thùy Dương</v>
          </cell>
          <cell r="H33" t="str">
            <v>KL10-02-0019</v>
          </cell>
          <cell r="I33">
            <v>4</v>
          </cell>
        </row>
        <row r="34">
          <cell r="C34">
            <v>2005191605</v>
          </cell>
          <cell r="D34" t="str">
            <v>10DHTP10</v>
          </cell>
          <cell r="E34" t="str">
            <v>Nghiên cứu quy trình công nghệ sản xuất sản phẩm sữa củ sen hạt điều</v>
          </cell>
          <cell r="F34" t="str">
            <v>Đào Thị Tuyết Mai</v>
          </cell>
          <cell r="G34" t="str">
            <v>Phạm Thị Thùy Dương</v>
          </cell>
          <cell r="H34" t="str">
            <v>KL10-02-0020</v>
          </cell>
          <cell r="I34">
            <v>4</v>
          </cell>
        </row>
        <row r="35">
          <cell r="C35">
            <v>2005190575</v>
          </cell>
          <cell r="D35" t="str">
            <v>10DHTP10</v>
          </cell>
          <cell r="E35" t="str">
            <v>Nghiên cứu quy trình công nghệ sản xuất snack củ sen lắc trứng muối rong biển</v>
          </cell>
          <cell r="F35" t="str">
            <v>Đào Thị Tuyết Mai</v>
          </cell>
          <cell r="G35" t="str">
            <v>Phạm Thị Thùy Dương</v>
          </cell>
          <cell r="H35" t="str">
            <v>KL10-02-0021</v>
          </cell>
          <cell r="I35">
            <v>4</v>
          </cell>
        </row>
        <row r="36">
          <cell r="C36">
            <v>2005191121</v>
          </cell>
          <cell r="D36" t="str">
            <v>10DHTP8</v>
          </cell>
          <cell r="E36" t="str">
            <v>Bước đầu nghiên cứu quy trình sản xuất sản phẩm bóng nước Ooho ăn liền từ Alginate</v>
          </cell>
          <cell r="F36" t="str">
            <v>Đào Thị Tuyết Mai</v>
          </cell>
          <cell r="G36" t="str">
            <v>Phạm Thị Thùy Dương</v>
          </cell>
          <cell r="H36" t="str">
            <v>KL10-02-0022</v>
          </cell>
          <cell r="I36">
            <v>4</v>
          </cell>
        </row>
        <row r="37">
          <cell r="C37">
            <v>2005191511</v>
          </cell>
          <cell r="D37" t="str">
            <v>10DHTP7</v>
          </cell>
          <cell r="E37" t="str">
            <v>Nghiên cứu quy trình công nghệ sản xuất sản phẩm bột củ sen và ứng dụng bột củ sen trong sản xuất bánh</v>
          </cell>
          <cell r="F37" t="str">
            <v>Đào Thị Tuyết Mai</v>
          </cell>
          <cell r="G37" t="str">
            <v>Nguyễn Đình Thị Như Nguyện</v>
          </cell>
          <cell r="H37" t="str">
            <v>KL10-02-0014</v>
          </cell>
          <cell r="I37">
            <v>2</v>
          </cell>
        </row>
        <row r="38">
          <cell r="C38">
            <v>2005191114</v>
          </cell>
          <cell r="D38" t="str">
            <v>10DHTP3</v>
          </cell>
          <cell r="E38" t="str">
            <v>Nghiên cứu quy trình công nghệ sản xuất sản phẩm đồ hộp củ sen (cháo dinh dưỡng củ sen và đồ hộp củ sen kho nước tương)</v>
          </cell>
          <cell r="F38" t="str">
            <v>Đào Thị Tuyết Mai</v>
          </cell>
          <cell r="G38" t="str">
            <v>Nguyễn Đình Thị Như Nguyện</v>
          </cell>
          <cell r="H38" t="str">
            <v>KL10-02-0015</v>
          </cell>
          <cell r="I38">
            <v>2</v>
          </cell>
        </row>
        <row r="39">
          <cell r="C39">
            <v>2005190407</v>
          </cell>
          <cell r="D39" t="str">
            <v>10DHTP7</v>
          </cell>
          <cell r="E39" t="str">
            <v>Nghiên cứu quy trình công nghệ sản xuất sản phẩm đồ hộp củ sen (cháo dinh dưỡng củ sen và đồ hộp củ sen kho nước tương)</v>
          </cell>
          <cell r="F39" t="str">
            <v>Đào Thị Tuyết Mai</v>
          </cell>
          <cell r="G39" t="str">
            <v>Nguyễn Đình Thị Như Nguyện</v>
          </cell>
          <cell r="H39" t="str">
            <v>KL10-02-0015</v>
          </cell>
          <cell r="I39">
            <v>2</v>
          </cell>
        </row>
        <row r="40">
          <cell r="C40">
            <v>2005190436</v>
          </cell>
          <cell r="D40" t="str">
            <v>10DHTP9</v>
          </cell>
          <cell r="E40" t="str">
            <v>Nghiên cứu quy trình công nghệ sản xuất sản phẩm nước giải khát và mứt quả sung</v>
          </cell>
          <cell r="F40" t="str">
            <v>Đào Thị Tuyết Mai</v>
          </cell>
          <cell r="G40" t="str">
            <v>Trần Thị Cúc Phương</v>
          </cell>
          <cell r="H40" t="str">
            <v>KL10-02-0016</v>
          </cell>
          <cell r="I40">
            <v>2</v>
          </cell>
        </row>
        <row r="41">
          <cell r="C41">
            <v>2005190171</v>
          </cell>
          <cell r="D41" t="str">
            <v>10DHTP9</v>
          </cell>
          <cell r="E41" t="str">
            <v>Nghiên cứu quy trình công nghệ sản xuất sản phẩm nước giải khát và mứt quả sung</v>
          </cell>
          <cell r="F41" t="str">
            <v>Đào Thị Tuyết Mai</v>
          </cell>
          <cell r="G41" t="str">
            <v>Trần Thị Cúc Phương</v>
          </cell>
          <cell r="H41" t="str">
            <v>KL10-02-0016</v>
          </cell>
          <cell r="I41">
            <v>2</v>
          </cell>
        </row>
        <row r="42">
          <cell r="C42">
            <v>2022190125</v>
          </cell>
          <cell r="D42" t="str">
            <v>10DHDB1</v>
          </cell>
          <cell r="E42" t="str">
            <v>Nghiên cứu quy trình công nghệ sản xuất trà cà gai leo đóng chai bổ sung cam thảo và táo đỏ</v>
          </cell>
          <cell r="F42" t="str">
            <v>Đinh Thị Hải Thuận</v>
          </cell>
          <cell r="H42" t="str">
            <v>Không được BC</v>
          </cell>
          <cell r="I42" t="str">
            <v>KBC</v>
          </cell>
        </row>
        <row r="43">
          <cell r="C43">
            <v>2022190288</v>
          </cell>
          <cell r="D43" t="str">
            <v>10DHDB2</v>
          </cell>
          <cell r="E43" t="str">
            <v>Nghiên cứu quy trình công nghệ sản xuất trà cà gai leo đóng chai bổ sung cam thảo và táo đỏ</v>
          </cell>
          <cell r="F43" t="str">
            <v>Đinh Thị Hải Thuận</v>
          </cell>
          <cell r="H43" t="str">
            <v>Không được BC</v>
          </cell>
          <cell r="I43" t="str">
            <v>KBC</v>
          </cell>
        </row>
        <row r="44">
          <cell r="C44">
            <v>2005190855</v>
          </cell>
          <cell r="D44" t="str">
            <v>10DHTP8</v>
          </cell>
          <cell r="E44" t="str">
            <v>Nghiên cứu hoàn thiện quy trình sản xuất trà khổ qua hương lài dạng túi lọc</v>
          </cell>
          <cell r="F44" t="str">
            <v>Đinh Thị Hải Thuận</v>
          </cell>
          <cell r="G44" t="str">
            <v>Phạm Viết Nam</v>
          </cell>
          <cell r="H44" t="str">
            <v>KL10-02-0371</v>
          </cell>
          <cell r="I44">
            <v>15</v>
          </cell>
        </row>
        <row r="45">
          <cell r="C45">
            <v>2005190602</v>
          </cell>
          <cell r="D45" t="str">
            <v>10DHTP7</v>
          </cell>
          <cell r="E45" t="str">
            <v>Nghiên cứu hoàn thiện quy trình sản xuất trà khổ qua hương lài dạng túi lọc</v>
          </cell>
          <cell r="F45" t="str">
            <v>Đinh Thị Hải Thuận</v>
          </cell>
          <cell r="G45" t="str">
            <v>Phạm Viết Nam</v>
          </cell>
          <cell r="H45" t="str">
            <v>KL10-02-0371</v>
          </cell>
          <cell r="I45">
            <v>15</v>
          </cell>
        </row>
        <row r="46">
          <cell r="C46">
            <v>2005190322</v>
          </cell>
          <cell r="D46" t="str">
            <v>10DHTP8</v>
          </cell>
          <cell r="E46" t="str">
            <v>Nghiên cứu hoàn thiện quy trình sản xuất trà khổ qua hương lài dạng túi lọc</v>
          </cell>
          <cell r="F46" t="str">
            <v>Đinh Thị Hải Thuận</v>
          </cell>
          <cell r="G46" t="str">
            <v>Phạm Viết Nam</v>
          </cell>
          <cell r="H46" t="str">
            <v>KL10-02-0371</v>
          </cell>
          <cell r="I46">
            <v>15</v>
          </cell>
        </row>
        <row r="47">
          <cell r="C47">
            <v>2022190517</v>
          </cell>
          <cell r="D47" t="str">
            <v>10DHDB2</v>
          </cell>
          <cell r="E47" t="str">
            <v>Nghiên cứu quy trình sản xuất Strongbow vị Điều</v>
          </cell>
          <cell r="F47" t="str">
            <v>Đinh Thị Hải Thuận</v>
          </cell>
          <cell r="G47" t="str">
            <v>Vũ Thị Hường</v>
          </cell>
          <cell r="H47" t="str">
            <v>KL10-02-0373</v>
          </cell>
          <cell r="I47">
            <v>8</v>
          </cell>
        </row>
        <row r="48">
          <cell r="C48">
            <v>2022190100</v>
          </cell>
          <cell r="D48" t="str">
            <v>10DHDB2</v>
          </cell>
          <cell r="E48" t="str">
            <v>Nghiên cứu quy trình sản xuất Strongbow vị Điều</v>
          </cell>
          <cell r="F48" t="str">
            <v>Đinh Thị Hải Thuận</v>
          </cell>
          <cell r="G48" t="str">
            <v>Vũ Thị Hường</v>
          </cell>
          <cell r="H48" t="str">
            <v>KL10-02-0373</v>
          </cell>
          <cell r="I48">
            <v>8</v>
          </cell>
        </row>
        <row r="49">
          <cell r="C49">
            <v>2005190368</v>
          </cell>
          <cell r="D49" t="str">
            <v>10DHTP1</v>
          </cell>
          <cell r="E49" t="str">
            <v>Nghiên cứu quy trình công nghệ sản xuất trà Kombucha thanh long ruột đỏ bổ sung cam thảo và la hán quả</v>
          </cell>
          <cell r="F49" t="str">
            <v>Đinh Thị Hải Thuận</v>
          </cell>
          <cell r="G49" t="str">
            <v>Nguyễn Văn Hiếu</v>
          </cell>
          <cell r="H49" t="str">
            <v>KL10-02-0372</v>
          </cell>
          <cell r="I49">
            <v>6</v>
          </cell>
        </row>
        <row r="50">
          <cell r="C50">
            <v>2005190613</v>
          </cell>
          <cell r="D50" t="str">
            <v>10DHTP4</v>
          </cell>
          <cell r="E50" t="str">
            <v>Nghiên cứu quy trình công nghệ sản xuất trà Kombucha thanh long ruột đỏ bổ sung cam thảo và la hán quả</v>
          </cell>
          <cell r="F50" t="str">
            <v>Đinh Thị Hải Thuận</v>
          </cell>
          <cell r="G50" t="str">
            <v>Nguyễn Văn Hiếu</v>
          </cell>
          <cell r="H50" t="str">
            <v>KL10-02-0372</v>
          </cell>
          <cell r="I50">
            <v>6</v>
          </cell>
        </row>
        <row r="51">
          <cell r="C51">
            <v>2005190566</v>
          </cell>
          <cell r="D51" t="str">
            <v>10DHTP4</v>
          </cell>
          <cell r="E51" t="str">
            <v>Nghiên cứu quy trình công nghệ sản xuất trà Kombucha thanh long ruột đỏ bổ sung cam thảo và la hán quả</v>
          </cell>
          <cell r="F51" t="str">
            <v>Đinh Thị Hải Thuận</v>
          </cell>
          <cell r="G51" t="str">
            <v>Nguyễn Văn Hiếu</v>
          </cell>
          <cell r="H51" t="str">
            <v>KL10-02-0372</v>
          </cell>
          <cell r="I51">
            <v>6</v>
          </cell>
        </row>
        <row r="52">
          <cell r="C52">
            <v>2005191560</v>
          </cell>
          <cell r="D52" t="str">
            <v>10DHTP12</v>
          </cell>
          <cell r="E52" t="str">
            <v>Nghiên cứu quy trình công nghệ sản xuất trà nhãn lồng</v>
          </cell>
          <cell r="F52" t="str">
            <v>Đinh Thị Hải Thuận</v>
          </cell>
          <cell r="G52" t="str">
            <v>Lê Doãn Dũng</v>
          </cell>
          <cell r="H52" t="str">
            <v>KL10-02-0370</v>
          </cell>
          <cell r="I52">
            <v>4</v>
          </cell>
        </row>
        <row r="53">
          <cell r="C53">
            <v>2005190485</v>
          </cell>
          <cell r="D53" t="str">
            <v>10DHTP10</v>
          </cell>
          <cell r="E53" t="str">
            <v>Nghiên cứu quy trình công nghệ sản xuất trà nhãn lồng</v>
          </cell>
          <cell r="F53" t="str">
            <v>Đinh Thị Hải Thuận</v>
          </cell>
          <cell r="G53" t="str">
            <v>Lê Doãn Dũng</v>
          </cell>
          <cell r="H53" t="str">
            <v>KL10-02-0370</v>
          </cell>
          <cell r="I53">
            <v>4</v>
          </cell>
        </row>
        <row r="54">
          <cell r="C54">
            <v>2005190408</v>
          </cell>
          <cell r="D54" t="str">
            <v>10DHTP11</v>
          </cell>
          <cell r="E54" t="str">
            <v>Nghiên cứu quy trình công nghệ sản xuất nước dinh dưỡng từ táo đỏ</v>
          </cell>
          <cell r="F54" t="str">
            <v>Đinh Thị Hải Thuận</v>
          </cell>
          <cell r="G54" t="str">
            <v>Trần Thị Cúc Phương</v>
          </cell>
          <cell r="H54" t="str">
            <v>KL10-02-0023</v>
          </cell>
          <cell r="I54">
            <v>2</v>
          </cell>
        </row>
        <row r="55">
          <cell r="C55">
            <v>2005191265</v>
          </cell>
          <cell r="D55" t="str">
            <v>10DHTP11</v>
          </cell>
          <cell r="E55" t="str">
            <v>Nghiên cứu quy trình công nghệ sản xuất nước dinh dưỡng từ táo đỏ</v>
          </cell>
          <cell r="F55" t="str">
            <v>Đinh Thị Hải Thuận</v>
          </cell>
          <cell r="G55" t="str">
            <v>Trần Thị Cúc Phương</v>
          </cell>
          <cell r="H55" t="str">
            <v>KL10-02-0023</v>
          </cell>
          <cell r="I55">
            <v>2</v>
          </cell>
        </row>
        <row r="56">
          <cell r="C56">
            <v>2005190708</v>
          </cell>
          <cell r="D56" t="str">
            <v>10DHTP11</v>
          </cell>
          <cell r="E56" t="str">
            <v>Nghiên cứu quy trình công nghệ sản xuất nước cà gai leo</v>
          </cell>
          <cell r="F56" t="str">
            <v>Đinh Thị Hải Thuận</v>
          </cell>
          <cell r="G56" t="str">
            <v>Hoàng Thái Hà</v>
          </cell>
          <cell r="H56" t="str">
            <v>KL10-02-0369</v>
          </cell>
          <cell r="I56">
            <v>2</v>
          </cell>
        </row>
        <row r="57">
          <cell r="C57">
            <v>2005191335</v>
          </cell>
          <cell r="D57" t="str">
            <v>10DHTP11</v>
          </cell>
          <cell r="E57" t="str">
            <v>Nghiên cứu quy trình công nghệ sản xuất nước cà gai leo</v>
          </cell>
          <cell r="F57" t="str">
            <v>Đinh Thị Hải Thuận</v>
          </cell>
          <cell r="G57" t="str">
            <v>Hoàng Thái Hà</v>
          </cell>
          <cell r="H57" t="str">
            <v>KL10-02-0369</v>
          </cell>
          <cell r="I57">
            <v>2</v>
          </cell>
        </row>
        <row r="58">
          <cell r="C58">
            <v>2005191242</v>
          </cell>
          <cell r="D58" t="str">
            <v>10DHTP11</v>
          </cell>
          <cell r="E58" t="str">
            <v>Nghiên cứu quy trình công nghệ sản xuất nước cà gai leo</v>
          </cell>
          <cell r="F58" t="str">
            <v>Đinh Thị Hải Thuận</v>
          </cell>
          <cell r="G58" t="str">
            <v>Hoàng Thái Hà</v>
          </cell>
          <cell r="H58" t="str">
            <v>KL10-02-0369</v>
          </cell>
          <cell r="I58">
            <v>2</v>
          </cell>
        </row>
        <row r="59">
          <cell r="C59">
            <v>2005181367</v>
          </cell>
          <cell r="D59" t="str">
            <v>09DHTP9</v>
          </cell>
          <cell r="E59" t="str">
            <v>Khảo sát ảnh hưởng của quá trình xử lý đến chất lượng của chuối tươi</v>
          </cell>
          <cell r="F59" t="str">
            <v>Đỗ Mai Nguyên Phương</v>
          </cell>
          <cell r="H59" t="str">
            <v>không thực hiện</v>
          </cell>
          <cell r="I59" t="str">
            <v>KBC</v>
          </cell>
        </row>
        <row r="60">
          <cell r="C60">
            <v>2022190034</v>
          </cell>
          <cell r="D60" t="str">
            <v>10DHDB2</v>
          </cell>
          <cell r="E60" t="str">
            <v>Xây dựng hệ thống quản lý ATTP theo tiêu chuẩn IFS cho sản phẩm nước chấm pha sẵn</v>
          </cell>
          <cell r="F60" t="str">
            <v>Đỗ Thị Lan Nhi</v>
          </cell>
          <cell r="G60" t="str">
            <v>Ngô Duy Anh Triết</v>
          </cell>
          <cell r="H60" t="str">
            <v>KL10-03-0024</v>
          </cell>
          <cell r="I60">
            <v>5</v>
          </cell>
        </row>
        <row r="61">
          <cell r="C61">
            <v>2022190236</v>
          </cell>
          <cell r="D61" t="str">
            <v>10DHDB2</v>
          </cell>
          <cell r="E61" t="str">
            <v>Xây dựng hệ thống quản lý ATTP theo tiêu chuẩn IFS cho sản phẩm nước chấm pha sẵn</v>
          </cell>
          <cell r="F61" t="str">
            <v>Đỗ Thị Lan Nhi</v>
          </cell>
          <cell r="G61" t="str">
            <v>Ngô Duy Anh Triết</v>
          </cell>
          <cell r="H61" t="str">
            <v>KL10-03-0024</v>
          </cell>
          <cell r="I61">
            <v>5</v>
          </cell>
        </row>
        <row r="62">
          <cell r="C62">
            <v>2022190048</v>
          </cell>
          <cell r="D62" t="str">
            <v>10DHDB2</v>
          </cell>
          <cell r="E62" t="str">
            <v>Xây dựng hệ thống quản lý ATTP theo tiêu chuẩn IFS cho sản phẩm sa tế tôm</v>
          </cell>
          <cell r="F62" t="str">
            <v>Đỗ Thị Lan Nhi</v>
          </cell>
          <cell r="G62" t="str">
            <v>Ngô Duy Anh Triết</v>
          </cell>
          <cell r="H62" t="str">
            <v>KL10-03-0025</v>
          </cell>
          <cell r="I62">
            <v>5</v>
          </cell>
        </row>
        <row r="63">
          <cell r="C63">
            <v>2022190511</v>
          </cell>
          <cell r="D63" t="str">
            <v>10DHDB2</v>
          </cell>
          <cell r="E63" t="str">
            <v>Xây dựng hệ thống quản lý ATTP theo tiêu chuẩn IFS cho sản phẩm sa tế tôm</v>
          </cell>
          <cell r="F63" t="str">
            <v>Đỗ Thị Lan Nhi</v>
          </cell>
          <cell r="G63" t="str">
            <v>Ngô Duy Anh Triết</v>
          </cell>
          <cell r="H63" t="str">
            <v>KL10-03-0025</v>
          </cell>
          <cell r="I63">
            <v>5</v>
          </cell>
        </row>
        <row r="64">
          <cell r="C64">
            <v>2022190519</v>
          </cell>
          <cell r="D64" t="str">
            <v>10DHDB2</v>
          </cell>
          <cell r="E64" t="str">
            <v>Xây dựng hệ thống quản lý ATTP theo tiêu chuẩn IFS cho sản phẩm bánh mỳ bơ đường</v>
          </cell>
          <cell r="F64" t="str">
            <v>Đỗ Thị Lan Nhi</v>
          </cell>
          <cell r="G64" t="str">
            <v>Ngô Duy Anh Triết</v>
          </cell>
          <cell r="H64" t="str">
            <v>KL10-03-0026</v>
          </cell>
          <cell r="I64">
            <v>5</v>
          </cell>
        </row>
        <row r="65">
          <cell r="C65">
            <v>2022190116</v>
          </cell>
          <cell r="D65" t="str">
            <v>10DHDB2</v>
          </cell>
          <cell r="E65" t="str">
            <v>Xây dựng hệ thống quản lý ATTP theo tiêu chuẩn IFS cho sản phẩm bánh mỳ bơ đường</v>
          </cell>
          <cell r="F65" t="str">
            <v>Đỗ Thị Lan Nhi</v>
          </cell>
          <cell r="G65" t="str">
            <v>Ngô Duy Anh Triết</v>
          </cell>
          <cell r="H65" t="str">
            <v>KL10-03-0026</v>
          </cell>
          <cell r="I65">
            <v>5</v>
          </cell>
        </row>
        <row r="66">
          <cell r="C66">
            <v>2005190061</v>
          </cell>
          <cell r="D66" t="str">
            <v>10DHTP4</v>
          </cell>
          <cell r="E66" t="str">
            <v>Xây dựng hệ thống quản lý ATTP theo tiêu chuẩn IFS cho sản phẩm bánh quy</v>
          </cell>
          <cell r="F66" t="str">
            <v>Đỗ Thị Lan Nhi</v>
          </cell>
          <cell r="G66" t="str">
            <v>Ngô Duy Anh Triết</v>
          </cell>
          <cell r="H66" t="str">
            <v>KL10-03-0027</v>
          </cell>
          <cell r="I66">
            <v>5</v>
          </cell>
        </row>
        <row r="67">
          <cell r="C67">
            <v>2005191154</v>
          </cell>
          <cell r="D67" t="str">
            <v>10DHTP11</v>
          </cell>
          <cell r="E67" t="str">
            <v>Xây dựng hệ thống quản lý ATTP theo tiêu chuẩn IFS cho sản phẩm bánh quy</v>
          </cell>
          <cell r="F67" t="str">
            <v>Đỗ Thị Lan Nhi</v>
          </cell>
          <cell r="G67" t="str">
            <v>Ngô Duy Anh Triết</v>
          </cell>
          <cell r="H67" t="str">
            <v>KL10-03-0027</v>
          </cell>
          <cell r="I67">
            <v>5</v>
          </cell>
        </row>
        <row r="68">
          <cell r="C68">
            <v>2022181054</v>
          </cell>
          <cell r="D68" t="str">
            <v>09DHDB1</v>
          </cell>
          <cell r="E68" t="str">
            <v>Xây dựng hệ thống quản lý ATTP theo tiêu chuẩn FSSC 22000 cho sản phẩm thủy sản</v>
          </cell>
          <cell r="F68" t="str">
            <v>Đỗ Thị Lan Nhi</v>
          </cell>
          <cell r="G68" t="str">
            <v>Ngô Duy Anh Triết</v>
          </cell>
          <cell r="H68" t="str">
            <v>KL10-03-0028</v>
          </cell>
          <cell r="I68">
            <v>5</v>
          </cell>
        </row>
        <row r="69">
          <cell r="C69">
            <v>2022181013</v>
          </cell>
          <cell r="D69" t="str">
            <v>09DHDB1</v>
          </cell>
          <cell r="E69" t="str">
            <v>Xây dựng hệ thống quản lý ATTP theo tiêu chuẩn FSSC 22000 cho sản phẩm thủy sản</v>
          </cell>
          <cell r="F69" t="str">
            <v>Đỗ Thị Lan Nhi</v>
          </cell>
          <cell r="G69" t="str">
            <v>Ngô Duy Anh Triết</v>
          </cell>
          <cell r="H69" t="str">
            <v>KL10-03-0028</v>
          </cell>
          <cell r="I69">
            <v>5</v>
          </cell>
        </row>
        <row r="70">
          <cell r="C70">
            <v>2022190306</v>
          </cell>
          <cell r="D70" t="str">
            <v>10DHDB2</v>
          </cell>
          <cell r="E70" t="str">
            <v>Xây dựng hệ thống quản lý ATTP theo tiêu chuẩn BRC phiên bản 9 cho sản phẩm chả giò</v>
          </cell>
          <cell r="F70" t="str">
            <v>Đỗ Thị Lan Nhi</v>
          </cell>
          <cell r="G70" t="str">
            <v>Ngô Duy Anh Triết</v>
          </cell>
          <cell r="H70" t="str">
            <v>KL10-03-0029</v>
          </cell>
          <cell r="I70">
            <v>5</v>
          </cell>
        </row>
        <row r="71">
          <cell r="C71">
            <v>2022190277</v>
          </cell>
          <cell r="D71" t="str">
            <v>10DHDB1</v>
          </cell>
          <cell r="E71" t="str">
            <v>Nghiên cứu quy trình sản xuất nước lá vối hạt chia</v>
          </cell>
          <cell r="F71" t="str">
            <v>Đỗ Vĩnh Long</v>
          </cell>
          <cell r="H71" t="str">
            <v>KL10-02-0036</v>
          </cell>
          <cell r="I71" t="str">
            <v>KBC</v>
          </cell>
        </row>
        <row r="72">
          <cell r="C72">
            <v>2022193002</v>
          </cell>
          <cell r="D72" t="str">
            <v>10DHDB2</v>
          </cell>
          <cell r="E72" t="str">
            <v>Nghiên cứu quy trình sản xuất nước lá vối hạt chia</v>
          </cell>
          <cell r="F72" t="str">
            <v>Đỗ Vĩnh Long</v>
          </cell>
          <cell r="G72" t="str">
            <v>Nguyễn Thị Hải Hòa</v>
          </cell>
          <cell r="H72" t="str">
            <v>KL10-02-0036</v>
          </cell>
          <cell r="I72">
            <v>16</v>
          </cell>
        </row>
        <row r="73">
          <cell r="C73">
            <v>2005191323</v>
          </cell>
          <cell r="D73" t="str">
            <v>10DHTP12</v>
          </cell>
          <cell r="E73" t="str">
            <v>Nghiên cứu quy trình sản xuất nước ép sung hạt chia</v>
          </cell>
          <cell r="F73" t="str">
            <v>Đỗ Vĩnh Long</v>
          </cell>
          <cell r="G73" t="str">
            <v>Phạm Viết Nam</v>
          </cell>
          <cell r="H73" t="str">
            <v>KL10-02-0033</v>
          </cell>
          <cell r="I73">
            <v>15</v>
          </cell>
        </row>
        <row r="74">
          <cell r="C74">
            <v>2005190251</v>
          </cell>
          <cell r="D74" t="str">
            <v>10DHTP3</v>
          </cell>
          <cell r="E74" t="str">
            <v>Nghiên cứu quy trình sản xuất nước ép sung hạt chia</v>
          </cell>
          <cell r="F74" t="str">
            <v>Đỗ Vĩnh Long</v>
          </cell>
          <cell r="G74" t="str">
            <v>Phạm Viết Nam</v>
          </cell>
          <cell r="H74" t="str">
            <v>KL10-02-0033</v>
          </cell>
          <cell r="I74">
            <v>15</v>
          </cell>
        </row>
        <row r="75">
          <cell r="C75">
            <v>2005190190</v>
          </cell>
          <cell r="D75" t="str">
            <v>10DHTP9</v>
          </cell>
          <cell r="E75" t="str">
            <v>Nghiên cứu quy trình sản xuất mứt jam gấc vị chanh dây</v>
          </cell>
          <cell r="F75" t="str">
            <v>Đỗ Vĩnh Long</v>
          </cell>
          <cell r="G75" t="str">
            <v>Lâm Thế Hải</v>
          </cell>
          <cell r="H75" t="str">
            <v>KL10-02-0032</v>
          </cell>
          <cell r="I75">
            <v>12</v>
          </cell>
        </row>
        <row r="76">
          <cell r="C76">
            <v>2005190558</v>
          </cell>
          <cell r="D76" t="str">
            <v>10DHTP3</v>
          </cell>
          <cell r="E76" t="str">
            <v>Nghiên cứu quy trình sản xuất mứt jam gấc vị chanh dây</v>
          </cell>
          <cell r="F76" t="str">
            <v>Đỗ Vĩnh Long</v>
          </cell>
          <cell r="G76" t="str">
            <v>Lâm Thế Hải</v>
          </cell>
          <cell r="H76" t="str">
            <v>KL10-02-0032</v>
          </cell>
          <cell r="I76">
            <v>12</v>
          </cell>
        </row>
        <row r="77">
          <cell r="C77">
            <v>2005190245</v>
          </cell>
          <cell r="D77" t="str">
            <v>10DHTP5</v>
          </cell>
          <cell r="E77" t="str">
            <v>Nghiên cứu quy trình sản xuất hủ tiếu khô từ củ khoai mỡ</v>
          </cell>
          <cell r="F77" t="str">
            <v>Đỗ Vĩnh Long</v>
          </cell>
          <cell r="G77" t="str">
            <v>Nguyễn Bảo Toàn</v>
          </cell>
          <cell r="H77" t="str">
            <v>KL10-02-0030</v>
          </cell>
          <cell r="I77">
            <v>11</v>
          </cell>
        </row>
        <row r="78">
          <cell r="C78">
            <v>2005190215</v>
          </cell>
          <cell r="D78" t="str">
            <v>10DHTP10</v>
          </cell>
          <cell r="E78" t="str">
            <v>Nghiên cứu quy trình sản xuất hủ tiếu khô từ củ khoai mỡ</v>
          </cell>
          <cell r="F78" t="str">
            <v>Đỗ Vĩnh Long</v>
          </cell>
          <cell r="G78" t="str">
            <v>Nguyễn Bảo Toàn</v>
          </cell>
          <cell r="H78" t="str">
            <v>KL10-02-0030</v>
          </cell>
          <cell r="I78">
            <v>11</v>
          </cell>
        </row>
        <row r="79">
          <cell r="C79">
            <v>2005190044</v>
          </cell>
          <cell r="D79" t="str">
            <v>10DHTP7</v>
          </cell>
          <cell r="E79" t="str">
            <v>Nghiên cứu quy trình sản xuất nước ép thơm vị thốt nốt</v>
          </cell>
          <cell r="F79" t="str">
            <v>Đỗ Vĩnh Long</v>
          </cell>
          <cell r="G79" t="str">
            <v>Nguyễn Bảo Toàn</v>
          </cell>
          <cell r="H79" t="str">
            <v>KL10-02-0031</v>
          </cell>
          <cell r="I79">
            <v>11</v>
          </cell>
        </row>
        <row r="80">
          <cell r="C80">
            <v>2005191559</v>
          </cell>
          <cell r="D80" t="str">
            <v>10DHTP12</v>
          </cell>
          <cell r="E80" t="str">
            <v>Nghiên cứu quy trình sản xuất nước ép thơm vị thốt nốt</v>
          </cell>
          <cell r="F80" t="str">
            <v>Đỗ Vĩnh Long</v>
          </cell>
          <cell r="G80" t="str">
            <v>Nguyễn Bảo Toàn</v>
          </cell>
          <cell r="H80" t="str">
            <v>KL10-02-0031</v>
          </cell>
          <cell r="I80">
            <v>11</v>
          </cell>
        </row>
        <row r="81">
          <cell r="C81">
            <v>2005191241</v>
          </cell>
          <cell r="D81" t="str">
            <v>10DHTP3</v>
          </cell>
          <cell r="E81" t="str">
            <v>Nghiên cứu quy trình sản xuất nước mía lau hạt đười ươi</v>
          </cell>
          <cell r="F81" t="str">
            <v>Đỗ Vĩnh Long</v>
          </cell>
          <cell r="G81" t="str">
            <v>Nguyễn Thị Mỹ Lệ</v>
          </cell>
          <cell r="H81" t="str">
            <v>KL10-02-0034</v>
          </cell>
          <cell r="I81">
            <v>7</v>
          </cell>
        </row>
        <row r="82">
          <cell r="C82">
            <v>2005191283</v>
          </cell>
          <cell r="D82" t="str">
            <v>10DHTP3</v>
          </cell>
          <cell r="E82" t="str">
            <v>Nghiên cứu quy trình sản xuất nước mía lau hạt đười ươi</v>
          </cell>
          <cell r="F82" t="str">
            <v>Đỗ Vĩnh Long</v>
          </cell>
          <cell r="G82" t="str">
            <v>Nguyễn Thị Mỹ Lệ</v>
          </cell>
          <cell r="H82" t="str">
            <v>KL10-02-0034</v>
          </cell>
          <cell r="I82">
            <v>7</v>
          </cell>
        </row>
        <row r="83">
          <cell r="C83">
            <v>2005190163</v>
          </cell>
          <cell r="D83" t="str">
            <v>10DHTP11</v>
          </cell>
          <cell r="E83" t="str">
            <v>Nghiên cứu quy trình sản xuất nước chanh muối hạt đười ươi đóng chai</v>
          </cell>
          <cell r="F83" t="str">
            <v>Đỗ Vĩnh Long</v>
          </cell>
          <cell r="G83" t="str">
            <v>Nguyễn Thị Mỹ Lệ</v>
          </cell>
          <cell r="H83" t="str">
            <v>KL10-02-0037</v>
          </cell>
          <cell r="I83">
            <v>7</v>
          </cell>
        </row>
        <row r="84">
          <cell r="C84">
            <v>2005190362</v>
          </cell>
          <cell r="D84" t="str">
            <v>10DHTP11</v>
          </cell>
          <cell r="E84" t="str">
            <v>Nghiên cứu quy trình sản xuất nước chanh muối hạt đười ươi đóng chai</v>
          </cell>
          <cell r="F84" t="str">
            <v>Đỗ Vĩnh Long</v>
          </cell>
          <cell r="G84" t="str">
            <v>Nguyễn Thị Mỹ Lệ</v>
          </cell>
          <cell r="H84" t="str">
            <v>KL10-02-0037</v>
          </cell>
          <cell r="I84">
            <v>7</v>
          </cell>
        </row>
        <row r="85">
          <cell r="C85">
            <v>2005191079</v>
          </cell>
          <cell r="D85" t="str">
            <v>10DHTP5</v>
          </cell>
          <cell r="E85" t="str">
            <v>Nghiên cứu quy trình sản xuất trà actiso đóng chai hoàn thiện</v>
          </cell>
          <cell r="F85" t="str">
            <v>Đỗ Vĩnh Long</v>
          </cell>
          <cell r="G85" t="str">
            <v>Đinh Hữu Đông</v>
          </cell>
          <cell r="H85" t="str">
            <v>KL10-02-0035</v>
          </cell>
          <cell r="I85">
            <v>1</v>
          </cell>
        </row>
        <row r="86">
          <cell r="C86">
            <v>2022190515</v>
          </cell>
          <cell r="D86" t="str">
            <v>10DHDB1</v>
          </cell>
          <cell r="E86" t="str">
            <v>Nghiên cứu quy trình sản xuất trà actiso đóng chai hoàn thiện</v>
          </cell>
          <cell r="F86" t="str">
            <v>Đỗ Vĩnh Long</v>
          </cell>
          <cell r="G86" t="str">
            <v>Đinh Hữu Đông</v>
          </cell>
          <cell r="H86" t="str">
            <v>KL10-02-0035</v>
          </cell>
          <cell r="I86">
            <v>1</v>
          </cell>
        </row>
        <row r="87">
          <cell r="C87">
            <v>2005190759</v>
          </cell>
          <cell r="D87" t="str">
            <v>10DHTP11</v>
          </cell>
          <cell r="E87" t="str">
            <v>Nghiên cứu phát triển sản phẩm nước chấm chay từ tương cao truyền thống</v>
          </cell>
          <cell r="F87" t="str">
            <v>Hà Thị Thanh Nga</v>
          </cell>
          <cell r="H87" t="str">
            <v>KL10-01-0038</v>
          </cell>
          <cell r="I87" t="str">
            <v>KBC</v>
          </cell>
        </row>
        <row r="88">
          <cell r="C88">
            <v>2005190547</v>
          </cell>
          <cell r="D88" t="str">
            <v>10DHTP11</v>
          </cell>
          <cell r="E88" t="str">
            <v>Nghiên cứu quy trình sản xuất tinh bột nén từ nguyên liệu củ nén</v>
          </cell>
          <cell r="F88" t="str">
            <v>Hà Thị Thanh Nga</v>
          </cell>
          <cell r="G88" t="str">
            <v>Phạm Viết Nam</v>
          </cell>
          <cell r="H88" t="str">
            <v>KL10-02-0039</v>
          </cell>
          <cell r="I88">
            <v>15</v>
          </cell>
        </row>
        <row r="89">
          <cell r="C89">
            <v>2005190295</v>
          </cell>
          <cell r="D89" t="str">
            <v>10DHTP7</v>
          </cell>
          <cell r="E89" t="str">
            <v>Nghiên cứu quy trình sản xuất tinh bột nén từ nguyên liệu củ nén</v>
          </cell>
          <cell r="F89" t="str">
            <v>Hà Thị Thanh Nga</v>
          </cell>
          <cell r="G89" t="str">
            <v>Phạm Viết Nam</v>
          </cell>
          <cell r="H89" t="str">
            <v>KL10-02-0039</v>
          </cell>
          <cell r="I89">
            <v>15</v>
          </cell>
        </row>
        <row r="90">
          <cell r="C90">
            <v>2005190316</v>
          </cell>
          <cell r="D90" t="str">
            <v>10DHTP7</v>
          </cell>
          <cell r="E90" t="str">
            <v>Nghiên cứu quy trình sản xuất tinh bột nén từ nguyên liệu củ nén</v>
          </cell>
          <cell r="F90" t="str">
            <v>Hà Thị Thanh Nga</v>
          </cell>
          <cell r="G90" t="str">
            <v>Phạm Viết Nam</v>
          </cell>
          <cell r="H90" t="str">
            <v>KL10-02-0039</v>
          </cell>
          <cell r="I90">
            <v>15</v>
          </cell>
        </row>
        <row r="91">
          <cell r="C91">
            <v>2005191117</v>
          </cell>
          <cell r="D91" t="str">
            <v>10DHTP4</v>
          </cell>
          <cell r="E91" t="str">
            <v>Nghiên cứu ảnh hưởng của thời gian xử lý muối lên đặc tính cảm quan và khả năng trương nở của rong nho</v>
          </cell>
          <cell r="F91" t="str">
            <v>Hoàng Thái Hà</v>
          </cell>
          <cell r="G91" t="str">
            <v>Trịnh Hoài Thanh</v>
          </cell>
          <cell r="H91" t="str">
            <v>KL10-01-0040</v>
          </cell>
          <cell r="I91">
            <v>3</v>
          </cell>
        </row>
        <row r="92">
          <cell r="C92">
            <v>2005190591</v>
          </cell>
          <cell r="D92" t="str">
            <v>10DHTP4</v>
          </cell>
          <cell r="E92" t="str">
            <v>Nghiên cứu biến đổi hàm lượng chlorophyll và polyphenol của rong nho dưới tác động của kỹ thuật sấy nóng và sấy lạnh kết hợp bức xạ hồng ngoại</v>
          </cell>
          <cell r="F92" t="str">
            <v>Hoàng Thái Hà</v>
          </cell>
          <cell r="G92" t="str">
            <v>Trịnh Hoài Thanh</v>
          </cell>
          <cell r="H92" t="str">
            <v>KL10-01-0041</v>
          </cell>
          <cell r="I92">
            <v>3</v>
          </cell>
        </row>
        <row r="93">
          <cell r="C93">
            <v>2005191230</v>
          </cell>
          <cell r="D93" t="str">
            <v>10DHTP4</v>
          </cell>
          <cell r="E93" t="str">
            <v>Nghiên cứu biến đổi hàm lượng chlorophyll và polyphenol của rong nho dưới tác động của kỹ thuật sấy nóng và sấy lạnh kết hợp bức xạ hồng ngoại</v>
          </cell>
          <cell r="F93" t="str">
            <v>Hoàng Thái Hà</v>
          </cell>
          <cell r="G93" t="str">
            <v>Trịnh Hoài Thanh</v>
          </cell>
          <cell r="H93" t="str">
            <v>KL10-01-0041</v>
          </cell>
          <cell r="I93">
            <v>3</v>
          </cell>
        </row>
        <row r="94">
          <cell r="C94">
            <v>2005190431</v>
          </cell>
          <cell r="D94" t="str">
            <v>10DHTP1</v>
          </cell>
          <cell r="E94" t="str">
            <v>Nghiên cứu quy trình sản xuất các sản phẩm mứt từ thanh long</v>
          </cell>
          <cell r="F94" t="str">
            <v>Hoàng Thị Ngọc Nhơn</v>
          </cell>
          <cell r="G94" t="str">
            <v>Vũ Thị Hường</v>
          </cell>
          <cell r="H94" t="str">
            <v>KL10-02-0047</v>
          </cell>
          <cell r="I94">
            <v>8</v>
          </cell>
        </row>
        <row r="95">
          <cell r="C95">
            <v>2005190340</v>
          </cell>
          <cell r="D95" t="str">
            <v>10DHTP1</v>
          </cell>
          <cell r="E95" t="str">
            <v>Nghiên cứu quy trình sản xuất các sản phẩm mứt từ thanh long</v>
          </cell>
          <cell r="F95" t="str">
            <v>Hoàng Thị Ngọc Nhơn</v>
          </cell>
          <cell r="G95" t="str">
            <v>Vũ Thị Hường</v>
          </cell>
          <cell r="H95" t="str">
            <v>KL10-02-0047</v>
          </cell>
          <cell r="I95">
            <v>8</v>
          </cell>
        </row>
        <row r="96">
          <cell r="C96">
            <v>2005191608</v>
          </cell>
          <cell r="D96" t="str">
            <v>10DHTP10</v>
          </cell>
          <cell r="E96" t="str">
            <v>Nghiên cứu quy trình sản xuất các sản phẩm mứt từ thanh long</v>
          </cell>
          <cell r="F96" t="str">
            <v>Hoàng Thị Ngọc Nhơn</v>
          </cell>
          <cell r="G96" t="str">
            <v>Vũ Thị Hường</v>
          </cell>
          <cell r="H96" t="str">
            <v>KL10-02-0047</v>
          </cell>
          <cell r="I96">
            <v>8</v>
          </cell>
        </row>
        <row r="97">
          <cell r="C97">
            <v>2005191297</v>
          </cell>
          <cell r="D97" t="str">
            <v>10DHTP10</v>
          </cell>
          <cell r="E97" t="str">
            <v>Nghiên cứu thu nhận và xác định hoạt tính sinh học của chiết suất từ hoa, quả của cây chuối hột Musa balbisiana</v>
          </cell>
          <cell r="F97" t="str">
            <v>Hoàng Thị Ngọc Nhơn</v>
          </cell>
          <cell r="G97" t="str">
            <v>Nguyễn Văn Anh</v>
          </cell>
          <cell r="H97" t="str">
            <v>KL10-01-0046</v>
          </cell>
          <cell r="I97">
            <v>7</v>
          </cell>
        </row>
        <row r="98">
          <cell r="C98">
            <v>2005191040</v>
          </cell>
          <cell r="D98" t="str">
            <v>10DHTP11</v>
          </cell>
          <cell r="E98" t="str">
            <v>Nghiên cứu thu nhận và xác định hoạt tính sinh học của chiết suất từ hoa, quả của cây chuối hột Musa balbisiana</v>
          </cell>
          <cell r="F98" t="str">
            <v>Hoàng Thị Ngọc Nhơn</v>
          </cell>
          <cell r="G98" t="str">
            <v>Nguyễn Văn Anh</v>
          </cell>
          <cell r="H98" t="str">
            <v>KL10-01-0046</v>
          </cell>
          <cell r="I98">
            <v>7</v>
          </cell>
        </row>
        <row r="99">
          <cell r="C99">
            <v>2005190244</v>
          </cell>
          <cell r="D99" t="str">
            <v>10DHTP1</v>
          </cell>
          <cell r="E99" t="str">
            <v>Nghiên cứu thu nhận và xác định hoạt tính sinh học allophycocyanin từ rong Chaetomorpha aerea</v>
          </cell>
          <cell r="F99" t="str">
            <v>Hoàng Thị Ngọc Nhơn</v>
          </cell>
          <cell r="G99" t="str">
            <v>Trần Chí Hải</v>
          </cell>
          <cell r="H99" t="str">
            <v>KL10-01-0042</v>
          </cell>
          <cell r="I99">
            <v>3</v>
          </cell>
        </row>
        <row r="100">
          <cell r="C100">
            <v>2005190703</v>
          </cell>
          <cell r="D100" t="str">
            <v>10DHTP6</v>
          </cell>
          <cell r="E100" t="str">
            <v>Nghiên cứu thu nhận và xác định hoạt tính sinh học allophycocyanin từ rong Chaetomorpha aerea</v>
          </cell>
          <cell r="F100" t="str">
            <v>Hoàng Thị Ngọc Nhơn</v>
          </cell>
          <cell r="G100" t="str">
            <v>Trần Chí Hải</v>
          </cell>
          <cell r="H100" t="str">
            <v>KL10-01-0042</v>
          </cell>
          <cell r="I100">
            <v>3</v>
          </cell>
        </row>
        <row r="101">
          <cell r="C101">
            <v>2005191564</v>
          </cell>
          <cell r="D101" t="str">
            <v>10DHTP12</v>
          </cell>
          <cell r="E101" t="str">
            <v>Nghiên cứu thu nhận và xác định hoạt tính sinh học của lectin từ rong Chaetomorpha linum</v>
          </cell>
          <cell r="F101" t="str">
            <v>Hoàng Thị Ngọc Nhơn</v>
          </cell>
          <cell r="G101" t="str">
            <v>Nguyễn Thị Phượng</v>
          </cell>
          <cell r="H101" t="str">
            <v>KL10-01-0043</v>
          </cell>
          <cell r="I101">
            <v>3</v>
          </cell>
        </row>
        <row r="102">
          <cell r="C102">
            <v>2005190622</v>
          </cell>
          <cell r="D102" t="str">
            <v>10DHTP8</v>
          </cell>
          <cell r="E102" t="str">
            <v>Nghiên cứu thu nhận và xác định hoạt tính sinh học của lectin từ rong Chaetomorpha linum</v>
          </cell>
          <cell r="F102" t="str">
            <v>Hoàng Thị Ngọc Nhơn</v>
          </cell>
          <cell r="G102" t="str">
            <v>Nguyễn Thị Phượng</v>
          </cell>
          <cell r="H102" t="str">
            <v>KL10-01-0043</v>
          </cell>
          <cell r="I102">
            <v>3</v>
          </cell>
        </row>
        <row r="103">
          <cell r="C103">
            <v>2005190632</v>
          </cell>
          <cell r="D103" t="str">
            <v>10DHTP5</v>
          </cell>
          <cell r="E103" t="str">
            <v>Nghiên cứu quá trình thu nhận và xác định hoạt tính chống oxy hóa của polysaccharide và lipid từ rong Sargassum oligocystum</v>
          </cell>
          <cell r="F103" t="str">
            <v>Hoàng Thị Ngọc Nhơn</v>
          </cell>
          <cell r="G103" t="str">
            <v>Hoàng Thái Hà</v>
          </cell>
          <cell r="H103" t="str">
            <v>KL10-01-0044</v>
          </cell>
          <cell r="I103">
            <v>2</v>
          </cell>
        </row>
        <row r="104">
          <cell r="C104">
            <v>2005190824</v>
          </cell>
          <cell r="D104" t="str">
            <v>10DHTP1</v>
          </cell>
          <cell r="E104" t="str">
            <v>Nghiên cứu quá trình thu nhận và xác định hoạt tính chống oxy hóa của polysaccharide và lipid từ rong Sargassum oligocystum</v>
          </cell>
          <cell r="F104" t="str">
            <v>Hoàng Thị Ngọc Nhơn</v>
          </cell>
          <cell r="G104" t="str">
            <v>Hoàng Thái Hà</v>
          </cell>
          <cell r="H104" t="str">
            <v>KL10-01-0044</v>
          </cell>
          <cell r="I104">
            <v>2</v>
          </cell>
        </row>
        <row r="105">
          <cell r="C105">
            <v>2005190457</v>
          </cell>
          <cell r="D105" t="str">
            <v>10DHTP1</v>
          </cell>
          <cell r="E105" t="str">
            <v>Nghiên cứu quá trình thu nhận và xác định hoạt tính chống oxy hóa của polysaccharide và lipid từ rong Sargassum oligocystum</v>
          </cell>
          <cell r="F105" t="str">
            <v>Hoàng Thị Ngọc Nhơn</v>
          </cell>
          <cell r="G105" t="str">
            <v>Hoàng Thái Hà</v>
          </cell>
          <cell r="H105" t="str">
            <v>KL10-01-0044</v>
          </cell>
          <cell r="I105">
            <v>2</v>
          </cell>
        </row>
        <row r="106">
          <cell r="C106">
            <v>2005190596</v>
          </cell>
          <cell r="D106" t="str">
            <v>10DHTP1</v>
          </cell>
          <cell r="E106" t="str">
            <v>Nghiên cứu quá trình thu nhận và xác định hoạt tính sinh học của fucoxanthin từ rong Sargassum sp.</v>
          </cell>
          <cell r="F106" t="str">
            <v>Hoàng Thị Ngọc Nhơn</v>
          </cell>
          <cell r="G106" t="str">
            <v>Hoàng Thái Hà</v>
          </cell>
          <cell r="H106" t="str">
            <v>KL10-01-0045</v>
          </cell>
          <cell r="I106">
            <v>2</v>
          </cell>
        </row>
        <row r="107">
          <cell r="C107">
            <v>2005190452</v>
          </cell>
          <cell r="D107" t="str">
            <v>10DHTP1</v>
          </cell>
          <cell r="E107" t="str">
            <v>Nghiên cứu quá trình thu nhận và xác định hoạt tính sinh học của fucoxanthin từ rong Sargassum sp.</v>
          </cell>
          <cell r="F107" t="str">
            <v>Hoàng Thị Ngọc Nhơn</v>
          </cell>
          <cell r="G107" t="str">
            <v>Hoàng Thái Hà</v>
          </cell>
          <cell r="H107" t="str">
            <v>KL10-01-0045</v>
          </cell>
          <cell r="I107">
            <v>2</v>
          </cell>
        </row>
        <row r="108">
          <cell r="C108">
            <v>2005190531</v>
          </cell>
          <cell r="D108" t="str">
            <v>10DHTP8</v>
          </cell>
          <cell r="E108" t="str">
            <v>Xây dựng hệ thống quản lý ATTP theo yêu cầu của tiêu chuẩn FSSC 22000 phiên bản 5.1 cho quy trình sản xuất tôm HOSO oxy hấp tại công ty TNHH Thuỷ sản Trọng nhân</v>
          </cell>
          <cell r="F108" t="str">
            <v>Hoàng Thị Trúc Quỳnh</v>
          </cell>
          <cell r="H108" t="str">
            <v>KL10-03-0048</v>
          </cell>
          <cell r="I108" t="str">
            <v>KBC</v>
          </cell>
        </row>
        <row r="109">
          <cell r="C109">
            <v>2005190801</v>
          </cell>
          <cell r="D109" t="str">
            <v>10DHTP3</v>
          </cell>
          <cell r="E109" t="str">
            <v>Nghiên cứu phát triển sản phẩm nước ép táo lá bạc hà đắng</v>
          </cell>
          <cell r="F109" t="str">
            <v>Hoàng Thị Trúc Quỳnh</v>
          </cell>
          <cell r="G109" t="str">
            <v>Hoàng Thị Ngọc Nhơn</v>
          </cell>
          <cell r="H109" t="str">
            <v>KL10-02-0049</v>
          </cell>
          <cell r="I109">
            <v>15</v>
          </cell>
        </row>
        <row r="110">
          <cell r="C110">
            <v>2005191563</v>
          </cell>
          <cell r="D110" t="str">
            <v>10DHTP10</v>
          </cell>
          <cell r="E110" t="str">
            <v>Nghiên cứu phát triển sản phẩm Trà gừng đậu đen</v>
          </cell>
          <cell r="F110" t="str">
            <v>Hoàng Thị Trúc Quỳnh</v>
          </cell>
          <cell r="G110" t="str">
            <v>Phạm Viết Nam</v>
          </cell>
          <cell r="H110" t="str">
            <v>KL10-02-0050</v>
          </cell>
          <cell r="I110">
            <v>15</v>
          </cell>
        </row>
        <row r="111">
          <cell r="C111">
            <v>2005191204</v>
          </cell>
          <cell r="D111" t="str">
            <v>10DHTP9</v>
          </cell>
          <cell r="E111" t="str">
            <v>Nghiên cứu phát triển sản phẩm Trà hoa cúc táo đỏ</v>
          </cell>
          <cell r="F111" t="str">
            <v>Hoàng Thị Trúc Quỳnh</v>
          </cell>
          <cell r="G111" t="str">
            <v>Phạm Viết Nam</v>
          </cell>
          <cell r="H111" t="str">
            <v>KL10-02-0051</v>
          </cell>
          <cell r="I111">
            <v>15</v>
          </cell>
        </row>
        <row r="112">
          <cell r="C112">
            <v>2005191318</v>
          </cell>
          <cell r="D112" t="str">
            <v>10DHTP4</v>
          </cell>
          <cell r="E112" t="str">
            <v>Nghiên cứu phát triển sản phẩm Sữa gạo lứt mè đen đóng hộp</v>
          </cell>
          <cell r="F112" t="str">
            <v>Hoàng Thị Trúc Quỳnh</v>
          </cell>
          <cell r="G112" t="str">
            <v>Nguyễn Thị Kim Oanh</v>
          </cell>
          <cell r="H112" t="str">
            <v>KL10-02-0052</v>
          </cell>
          <cell r="I112">
            <v>9</v>
          </cell>
        </row>
        <row r="113">
          <cell r="C113">
            <v>2005190203</v>
          </cell>
          <cell r="D113" t="str">
            <v>10DHTP9</v>
          </cell>
          <cell r="E113" t="str">
            <v>Nghiên cứu phát triển sản phẩm Sữa gạo lứt mè đen đóng hộp</v>
          </cell>
          <cell r="F113" t="str">
            <v>Hoàng Thị Trúc Quỳnh</v>
          </cell>
          <cell r="G113" t="str">
            <v>Nguyễn Thị Kim Oanh</v>
          </cell>
          <cell r="H113" t="str">
            <v>KL10-02-0052</v>
          </cell>
          <cell r="I113">
            <v>9</v>
          </cell>
        </row>
        <row r="114">
          <cell r="C114">
            <v>2005191170</v>
          </cell>
          <cell r="D114" t="str">
            <v>10DHTP11</v>
          </cell>
          <cell r="E114" t="str">
            <v>Nghiên cứu phát triển sản phẩm mứt nhàu bổ sung hương hoa cúc</v>
          </cell>
          <cell r="F114" t="str">
            <v>Hoàng Thị Trúc Quỳnh</v>
          </cell>
          <cell r="G114" t="str">
            <v>Nguyễn Thị Kim Oanh</v>
          </cell>
          <cell r="H114" t="str">
            <v>KL10-02-0053</v>
          </cell>
          <cell r="I114">
            <v>9</v>
          </cell>
        </row>
        <row r="115">
          <cell r="C115">
            <v>2005190863</v>
          </cell>
          <cell r="D115" t="str">
            <v>10DHTP10</v>
          </cell>
          <cell r="E115" t="str">
            <v>Nghiên cứu phát triển sản phẩm nước ổi lên men</v>
          </cell>
          <cell r="F115" t="str">
            <v>Hoàng Thị Trúc Quỳnh</v>
          </cell>
          <cell r="G115" t="str">
            <v>Nguyễn Thanh Nam</v>
          </cell>
          <cell r="H115" t="str">
            <v>KL10-02-0054</v>
          </cell>
          <cell r="I115">
            <v>9</v>
          </cell>
        </row>
        <row r="116">
          <cell r="C116">
            <v>2005191542</v>
          </cell>
          <cell r="D116" t="str">
            <v>10DHTP10</v>
          </cell>
          <cell r="E116" t="str">
            <v>Nghiên cứu phát triển sản phẩm nước ổi lên men</v>
          </cell>
          <cell r="F116" t="str">
            <v>Hoàng Thị Trúc Quỳnh</v>
          </cell>
          <cell r="G116" t="str">
            <v>Nguyễn Thanh Nam</v>
          </cell>
          <cell r="H116" t="str">
            <v>KL10-02-0054</v>
          </cell>
          <cell r="I116">
            <v>9</v>
          </cell>
        </row>
        <row r="117">
          <cell r="C117">
            <v>2005191053</v>
          </cell>
          <cell r="D117" t="str">
            <v>10DHTP11</v>
          </cell>
          <cell r="E117" t="str">
            <v>Nghiên cứu chiết tách Beta- carotene từ quả bí ngô</v>
          </cell>
          <cell r="F117" t="str">
            <v>Hoàng Thị Trúc Quỳnh</v>
          </cell>
          <cell r="G117" t="str">
            <v>Nguyễn Thị Kim Oanh</v>
          </cell>
          <cell r="H117" t="str">
            <v>KL10-01-0055</v>
          </cell>
          <cell r="I117">
            <v>9</v>
          </cell>
        </row>
        <row r="118">
          <cell r="C118">
            <v>2005190520</v>
          </cell>
          <cell r="D118" t="str">
            <v>10DHTP10</v>
          </cell>
          <cell r="E118" t="str">
            <v>Nghiên cứu phát triển sản phẩm sữa dừa trân châu đóng hộp</v>
          </cell>
          <cell r="F118" t="str">
            <v>Hoàng Thị Trúc Quỳnh</v>
          </cell>
          <cell r="G118" t="str">
            <v>Vũ Thị Hường</v>
          </cell>
          <cell r="H118" t="str">
            <v>KL10-02-0058</v>
          </cell>
          <cell r="I118">
            <v>8</v>
          </cell>
        </row>
        <row r="119">
          <cell r="C119">
            <v>2005191327</v>
          </cell>
          <cell r="D119" t="str">
            <v>10DHTP10</v>
          </cell>
          <cell r="E119" t="str">
            <v>Nghiên cứu phát triển sản phẩm sữa dừa trân châu đóng hộp</v>
          </cell>
          <cell r="F119" t="str">
            <v>Hoàng Thị Trúc Quỳnh</v>
          </cell>
          <cell r="G119" t="str">
            <v>Vũ Thị Hường</v>
          </cell>
          <cell r="H119" t="str">
            <v>KL10-02-0058</v>
          </cell>
          <cell r="I119">
            <v>8</v>
          </cell>
        </row>
        <row r="120">
          <cell r="C120">
            <v>2005191236</v>
          </cell>
          <cell r="D120" t="str">
            <v>10DHTP10</v>
          </cell>
          <cell r="E120" t="str">
            <v>Nghiên cứu phát triển sản phẩm sữa dừa trân châu đóng hộp</v>
          </cell>
          <cell r="F120" t="str">
            <v>Hoàng Thị Trúc Quỳnh</v>
          </cell>
          <cell r="G120" t="str">
            <v>Vũ Thị Hường</v>
          </cell>
          <cell r="H120" t="str">
            <v>KL10-02-0058</v>
          </cell>
          <cell r="I120">
            <v>8</v>
          </cell>
        </row>
        <row r="121">
          <cell r="C121">
            <v>2005190694</v>
          </cell>
          <cell r="D121" t="str">
            <v>10DHTP6</v>
          </cell>
          <cell r="E121" t="str">
            <v>Nghiên cứu phát triển sản phẩm trà trái cây (sấy)</v>
          </cell>
          <cell r="F121" t="str">
            <v>Hoàng Thị Trúc Quỳnh</v>
          </cell>
          <cell r="G121" t="str">
            <v>Nguyễn Phan Khánh Hòa</v>
          </cell>
          <cell r="H121" t="str">
            <v>KL10-02-0057</v>
          </cell>
          <cell r="I121">
            <v>7</v>
          </cell>
        </row>
        <row r="122">
          <cell r="C122">
            <v>2005191159</v>
          </cell>
          <cell r="D122" t="str">
            <v>10DHTP4</v>
          </cell>
          <cell r="E122" t="str">
            <v>Nghiên cứu phát triển sản phẩm nước giải khát từ chuối hột bổ sung hạt chia và chiết xuất từ lá đinh lăng</v>
          </cell>
          <cell r="F122" t="str">
            <v>Hoàng Thị Trúc Quỳnh</v>
          </cell>
          <cell r="G122" t="str">
            <v>Dương Hữu Huy</v>
          </cell>
          <cell r="H122" t="str">
            <v>KL10-02-0056</v>
          </cell>
          <cell r="I122">
            <v>6</v>
          </cell>
        </row>
        <row r="123">
          <cell r="C123">
            <v>2005190825</v>
          </cell>
          <cell r="D123" t="str">
            <v>10DHTP4</v>
          </cell>
          <cell r="E123" t="str">
            <v>Nghiên cứu phát triển sản phẩm nước giải khát từ chuối hột bổ sung hạt chia và chiết xuất từ lá đinh lăng</v>
          </cell>
          <cell r="F123" t="str">
            <v>Hoàng Thị Trúc Quỳnh</v>
          </cell>
          <cell r="G123" t="str">
            <v>Dương Hữu Huy</v>
          </cell>
          <cell r="H123" t="str">
            <v>KL10-02-0056</v>
          </cell>
          <cell r="I123">
            <v>6</v>
          </cell>
        </row>
        <row r="124">
          <cell r="C124">
            <v>2005191280</v>
          </cell>
          <cell r="D124" t="str">
            <v>10DHTP8</v>
          </cell>
          <cell r="E124" t="str">
            <v>Xây dựng hệ thống quản lý ATTP theo yêu cầu của tiêu chuẩn FSSC 22000 phiên bản 5.1 cho quy trình sản xuất tôm HOSO oxy hấp tại công ty TNHH Thuỷ sản Trọng nhân</v>
          </cell>
          <cell r="F124" t="str">
            <v>Hoàng Thị Trúc Quỳnh</v>
          </cell>
          <cell r="G124" t="str">
            <v>Nguyễn Hoàng Anh</v>
          </cell>
          <cell r="H124" t="str">
            <v>KL10-03-0048</v>
          </cell>
          <cell r="I124">
            <v>5</v>
          </cell>
        </row>
        <row r="125">
          <cell r="C125">
            <v>2005181235</v>
          </cell>
          <cell r="D125" t="str">
            <v>09DHTP6</v>
          </cell>
          <cell r="E125" t="str">
            <v>Xây dựng hệ thống quản lý ATTP theo tiêu chuẩn FSSC 22000 phiên bản 5.1 cho quy trình sản xuất hạt điều nhân tại công ty August Toepfer Việt Nam</v>
          </cell>
          <cell r="F125" t="str">
            <v>Hoàng Thị Trúc Quỳnh</v>
          </cell>
          <cell r="G125" t="str">
            <v>Nguyễn Hoàng Anh</v>
          </cell>
          <cell r="H125" t="str">
            <v>KL10-03-0059</v>
          </cell>
          <cell r="I125">
            <v>5</v>
          </cell>
        </row>
        <row r="126">
          <cell r="C126">
            <v>2005190164</v>
          </cell>
          <cell r="D126" t="str">
            <v>10DHTP2</v>
          </cell>
          <cell r="E126" t="str">
            <v>Nghiên cứu quy trình sản xuất sữa bí đỏ hạnh nhân</v>
          </cell>
          <cell r="F126" t="str">
            <v>Huỳnh Thị Lê Dung</v>
          </cell>
          <cell r="G126" t="str">
            <v>Nguyễn Thị Quỳnh Như</v>
          </cell>
          <cell r="H126" t="str">
            <v>KL10-02-0066</v>
          </cell>
          <cell r="I126">
            <v>13</v>
          </cell>
        </row>
        <row r="127">
          <cell r="C127">
            <v>2005190140</v>
          </cell>
          <cell r="D127" t="str">
            <v>10DHTP2</v>
          </cell>
          <cell r="E127" t="str">
            <v>Nghiên cứu quy trình sản xuất sữa bí đỏ hạnh nhân</v>
          </cell>
          <cell r="F127" t="str">
            <v>Huỳnh Thị Lê Dung</v>
          </cell>
          <cell r="G127" t="str">
            <v>Nguyễn Thị Quỳnh Như</v>
          </cell>
          <cell r="H127" t="str">
            <v>KL10-02-0066</v>
          </cell>
          <cell r="I127">
            <v>13</v>
          </cell>
        </row>
        <row r="128">
          <cell r="C128">
            <v>2005191191</v>
          </cell>
          <cell r="D128" t="str">
            <v>10DHTP2</v>
          </cell>
          <cell r="E128" t="str">
            <v>Nghiên cứu quy trình sản xuất sữa hạt kê đậu xanh</v>
          </cell>
          <cell r="F128" t="str">
            <v>Huỳnh Thị Lê Dung</v>
          </cell>
          <cell r="G128" t="str">
            <v>Nguyễn Thị Quỳnh Như</v>
          </cell>
          <cell r="H128" t="str">
            <v>KL10-02-0067</v>
          </cell>
          <cell r="I128">
            <v>13</v>
          </cell>
        </row>
        <row r="129">
          <cell r="C129">
            <v>2005191138</v>
          </cell>
          <cell r="D129" t="str">
            <v>10DHTP2</v>
          </cell>
          <cell r="E129" t="str">
            <v>Nghiên cứu quy trình sản xuất sữa hạt kê đậu xanh</v>
          </cell>
          <cell r="F129" t="str">
            <v>Huỳnh Thị Lê Dung</v>
          </cell>
          <cell r="G129" t="str">
            <v>Nguyễn Thị Quỳnh Như</v>
          </cell>
          <cell r="H129" t="str">
            <v>KL10-02-0067</v>
          </cell>
          <cell r="I129">
            <v>13</v>
          </cell>
        </row>
        <row r="130">
          <cell r="C130">
            <v>2005190053</v>
          </cell>
          <cell r="D130" t="str">
            <v>10DHTP1</v>
          </cell>
          <cell r="E130" t="str">
            <v>Nghiên cứu quy trình sản xuất nước ép và nước lên men có cồn từ thanh long ruột đỏ</v>
          </cell>
          <cell r="F130" t="str">
            <v>Huỳnh Thị Lê Dung</v>
          </cell>
          <cell r="G130" t="str">
            <v>Lâm Thế Hải</v>
          </cell>
          <cell r="H130" t="str">
            <v>KL10-02-0064</v>
          </cell>
          <cell r="I130">
            <v>12</v>
          </cell>
        </row>
        <row r="131">
          <cell r="C131">
            <v>2005191020</v>
          </cell>
          <cell r="D131" t="str">
            <v>10DHTP7</v>
          </cell>
          <cell r="E131" t="str">
            <v>Nghiên cứu quy trình sản xuất nước ép và nước lên men có cồn từ thanh long ruột đỏ</v>
          </cell>
          <cell r="F131" t="str">
            <v>Huỳnh Thị Lê Dung</v>
          </cell>
          <cell r="G131" t="str">
            <v>Lâm Thế Hải</v>
          </cell>
          <cell r="H131" t="str">
            <v>KL10-02-0064</v>
          </cell>
          <cell r="I131">
            <v>12</v>
          </cell>
        </row>
        <row r="132">
          <cell r="C132">
            <v>2005191249</v>
          </cell>
          <cell r="D132" t="str">
            <v>10DHTP7</v>
          </cell>
          <cell r="E132" t="str">
            <v>Nghiên cứu quy trình sản xuất nước ép và nước lên men có cồn từ thanh long ruột đỏ</v>
          </cell>
          <cell r="F132" t="str">
            <v>Huỳnh Thị Lê Dung</v>
          </cell>
          <cell r="G132" t="str">
            <v>Lâm Thế Hải</v>
          </cell>
          <cell r="H132" t="str">
            <v>KL10-02-0064</v>
          </cell>
          <cell r="I132">
            <v>12</v>
          </cell>
        </row>
        <row r="133">
          <cell r="C133">
            <v>2005190797</v>
          </cell>
          <cell r="D133" t="str">
            <v>10DHTP1</v>
          </cell>
          <cell r="E133" t="str">
            <v>Nghiên cứu phát triển sản phẩm và đánh giá khả năng chống oxy hoá chè dưỡng nhan</v>
          </cell>
          <cell r="F133" t="str">
            <v>Huỳnh Thị Lê Dung</v>
          </cell>
          <cell r="G133" t="str">
            <v>Lâm Thế Hải</v>
          </cell>
          <cell r="H133" t="str">
            <v>KL10-02-0065</v>
          </cell>
          <cell r="I133">
            <v>12</v>
          </cell>
        </row>
        <row r="134">
          <cell r="C134">
            <v>2005190706</v>
          </cell>
          <cell r="D134" t="str">
            <v>10DHTP1</v>
          </cell>
          <cell r="E134" t="str">
            <v>Nghiên cứu phát triển sản phẩm và đánh giá khả năng chống oxy hoá chè dưỡng nhan</v>
          </cell>
          <cell r="F134" t="str">
            <v>Huỳnh Thị Lê Dung</v>
          </cell>
          <cell r="G134" t="str">
            <v>Lâm Thế Hải</v>
          </cell>
          <cell r="H134" t="str">
            <v>KL10-02-0065</v>
          </cell>
          <cell r="I134">
            <v>12</v>
          </cell>
        </row>
        <row r="135">
          <cell r="C135">
            <v>2005190696</v>
          </cell>
          <cell r="D135" t="str">
            <v>10DHTP2</v>
          </cell>
          <cell r="E135" t="str">
            <v>Nghiên cứu quy trình sản xuất bánh mì bổ sung hạt Sacha Inchi (Plukenetia volubilis)</v>
          </cell>
          <cell r="F135" t="str">
            <v>Huỳnh Thị Lê Dung</v>
          </cell>
          <cell r="G135" t="str">
            <v>Lê Thùy Linh</v>
          </cell>
          <cell r="H135" t="str">
            <v>KL10-02-0061</v>
          </cell>
          <cell r="I135">
            <v>8</v>
          </cell>
        </row>
        <row r="136">
          <cell r="C136">
            <v>2005191288</v>
          </cell>
          <cell r="D136" t="str">
            <v>10DHTP6</v>
          </cell>
          <cell r="E136" t="str">
            <v>Nghiên cứu quy trình sản xuất bánh Cookie bổ sung hạt dinh dưỡng</v>
          </cell>
          <cell r="F136" t="str">
            <v>Huỳnh Thị Lê Dung</v>
          </cell>
          <cell r="G136" t="str">
            <v>Phan Thế Duy</v>
          </cell>
          <cell r="H136" t="str">
            <v>KL10-02-0062</v>
          </cell>
          <cell r="I136">
            <v>8</v>
          </cell>
        </row>
        <row r="137">
          <cell r="C137">
            <v>2005190309</v>
          </cell>
          <cell r="D137" t="str">
            <v>10DHTP4</v>
          </cell>
          <cell r="E137" t="str">
            <v>Nghiên cứu quy trình sản xuất sữa chua bổ sung mâm xôi đen (Rubus fruticosus)</v>
          </cell>
          <cell r="F137" t="str">
            <v>Huỳnh Thị Lê Dung</v>
          </cell>
          <cell r="G137" t="str">
            <v>Phan Thế Duy</v>
          </cell>
          <cell r="H137" t="str">
            <v>KL10-02-0063</v>
          </cell>
          <cell r="I137">
            <v>8</v>
          </cell>
        </row>
        <row r="138">
          <cell r="C138">
            <v>2005190684</v>
          </cell>
          <cell r="D138" t="str">
            <v>10DHTP4</v>
          </cell>
          <cell r="E138" t="str">
            <v>Nghiên cứu quy trình sản xuất sữa chua bổ sung mâm xôi đen (Rubus fruticosus)</v>
          </cell>
          <cell r="F138" t="str">
            <v>Huỳnh Thị Lê Dung</v>
          </cell>
          <cell r="G138" t="str">
            <v>Phan Thế Duy</v>
          </cell>
          <cell r="H138" t="str">
            <v>KL10-02-0063</v>
          </cell>
          <cell r="I138">
            <v>8</v>
          </cell>
        </row>
        <row r="139">
          <cell r="C139">
            <v>2005191176</v>
          </cell>
          <cell r="D139" t="str">
            <v>10DHTP3</v>
          </cell>
          <cell r="E139" t="str">
            <v>Nghiên cứu thu nhận và đánh giá hoạt tính sinh học của axit ellagic từ vỏ quả lựu đỏ (Punica Granatum L)</v>
          </cell>
          <cell r="F139" t="str">
            <v>Huỳnh Thị Lê Dung</v>
          </cell>
          <cell r="G139" t="str">
            <v>Nguyễn Văn Anh</v>
          </cell>
          <cell r="H139" t="str">
            <v>KL10-01-0060</v>
          </cell>
          <cell r="I139">
            <v>7</v>
          </cell>
        </row>
        <row r="140">
          <cell r="C140">
            <v>2005191171</v>
          </cell>
          <cell r="D140" t="str">
            <v>10DHTP3</v>
          </cell>
          <cell r="E140" t="str">
            <v>Nghiên cứu thu nhận và đánh giá hoạt tính sinh học của axit ellagic từ vỏ quả lựu đỏ (Punica Granatum L)</v>
          </cell>
          <cell r="F140" t="str">
            <v>Huỳnh Thị Lê Dung</v>
          </cell>
          <cell r="G140" t="str">
            <v>Nguyễn Văn Anh</v>
          </cell>
          <cell r="H140" t="str">
            <v>KL10-01-0060</v>
          </cell>
          <cell r="I140">
            <v>7</v>
          </cell>
        </row>
        <row r="141">
          <cell r="C141">
            <v>2005190889</v>
          </cell>
          <cell r="D141" t="str">
            <v>10DHTP3</v>
          </cell>
          <cell r="E141" t="str">
            <v>Nghiên cứu thu nhận và đánh giá hoạt tính sinh học của axit ellagic từ vỏ quả lựu đỏ (Punica Granatum L)</v>
          </cell>
          <cell r="F141" t="str">
            <v>Huỳnh Thị Lê Dung</v>
          </cell>
          <cell r="G141" t="str">
            <v>Nguyễn Văn Anh</v>
          </cell>
          <cell r="H141" t="str">
            <v>KL10-01-0060</v>
          </cell>
          <cell r="I141">
            <v>7</v>
          </cell>
        </row>
        <row r="142">
          <cell r="C142">
            <v>2005190024</v>
          </cell>
          <cell r="D142" t="str">
            <v>10DHTP9</v>
          </cell>
          <cell r="E142" t="str">
            <v>Xây dựng kế hoạch giảm thiểu gian lận thực phẩm (food fraud mitigation plan) cho nhà máy sản xuất thực phẩm bảo vệ sức khoẻ theo yêu cầu của tiêu chuẩn FSSC 22000 phiên bản 5.1</v>
          </cell>
          <cell r="F142" t="str">
            <v>Lâm Hoàng Quân</v>
          </cell>
          <cell r="H142" t="str">
            <v>KL10-03-0069</v>
          </cell>
          <cell r="I142" t="str">
            <v>KBC</v>
          </cell>
        </row>
        <row r="143">
          <cell r="C143">
            <v>2022180151</v>
          </cell>
          <cell r="D143" t="str">
            <v>09DHDB1</v>
          </cell>
          <cell r="E143" t="str">
            <v>Xây dựng kế hoạch an toàn thực phẩm (FSP-Food Safety Plan) theo yêu cầu của tiêu chuẩn FSSC 22000 phiên bản 5.1 cho sản phẩm nước ổi đóng lon của Công ty TNHH Kinh Doanh Thực Phẩm Năm Sao</v>
          </cell>
          <cell r="F143" t="str">
            <v>Lâm Hoàng Quân</v>
          </cell>
          <cell r="G143" t="str">
            <v>Nguyễn Hoàng Anh</v>
          </cell>
          <cell r="H143" t="str">
            <v>KL10-03-0068</v>
          </cell>
          <cell r="I143">
            <v>5</v>
          </cell>
        </row>
        <row r="144">
          <cell r="C144">
            <v>2022180046</v>
          </cell>
          <cell r="D144" t="str">
            <v>09DHDB1</v>
          </cell>
          <cell r="E144" t="str">
            <v>Xây dựng kế hoạch an toàn thực phẩm (FSP-Food Safety Plan) theo yêu cầu của tiêu chuẩn FSSC 22000 phiên bản 5.1 cho sản phẩm nước ổi đóng lon của Công ty TNHH Kinh Doanh Thực Phẩm Năm Sao</v>
          </cell>
          <cell r="F144" t="str">
            <v>Lâm Hoàng Quân</v>
          </cell>
          <cell r="G144" t="str">
            <v>Nguyễn Hoàng Anh</v>
          </cell>
          <cell r="H144" t="str">
            <v>KL10-03-0068</v>
          </cell>
          <cell r="I144">
            <v>5</v>
          </cell>
        </row>
        <row r="145">
          <cell r="C145">
            <v>2005190494</v>
          </cell>
          <cell r="D145" t="str">
            <v>10DHTP10</v>
          </cell>
          <cell r="E145" t="str">
            <v>Nghiên cứu quy trình sản xuất surimi từ cá rô phi đen (Oreochromis mossambicus)</v>
          </cell>
          <cell r="F145" t="str">
            <v>Lê Doãn Dũng</v>
          </cell>
          <cell r="G145" t="str">
            <v>Nguyễn Thị Hải Hòa</v>
          </cell>
          <cell r="H145" t="str">
            <v>KL10-02-0070</v>
          </cell>
          <cell r="I145">
            <v>16</v>
          </cell>
        </row>
        <row r="146">
          <cell r="C146">
            <v>2005191537</v>
          </cell>
          <cell r="D146" t="str">
            <v>10DHTP10</v>
          </cell>
          <cell r="E146" t="str">
            <v>Nghiên cứu quy trình sản xuất surimi từ cá rô phi đen (Oreochromis mossambicus)</v>
          </cell>
          <cell r="F146" t="str">
            <v>Lê Doãn Dũng</v>
          </cell>
          <cell r="G146" t="str">
            <v>Nguyễn Thị Hải Hòa</v>
          </cell>
          <cell r="H146" t="str">
            <v>KL10-02-0070</v>
          </cell>
          <cell r="I146">
            <v>16</v>
          </cell>
        </row>
        <row r="147">
          <cell r="C147">
            <v>2005190756</v>
          </cell>
          <cell r="D147" t="str">
            <v>10DHTP11</v>
          </cell>
          <cell r="E147" t="str">
            <v>Nghiên cứu quy trình chế biến sản phẩm thịt nghêu xay đóng hộp</v>
          </cell>
          <cell r="F147" t="str">
            <v>Lê Doãn Dũng</v>
          </cell>
          <cell r="G147" t="str">
            <v>Nguyễn Thị Hải Hòa</v>
          </cell>
          <cell r="H147" t="str">
            <v>KL10-02-0072</v>
          </cell>
          <cell r="I147">
            <v>16</v>
          </cell>
        </row>
        <row r="148">
          <cell r="C148">
            <v>2005191353</v>
          </cell>
          <cell r="D148" t="str">
            <v>10DHTP11</v>
          </cell>
          <cell r="E148" t="str">
            <v>Nghiên cứu quy trình chế biến sản phẩm thịt nghêu xay đóng hộp</v>
          </cell>
          <cell r="F148" t="str">
            <v>Lê Doãn Dũng</v>
          </cell>
          <cell r="G148" t="str">
            <v>Nguyễn Thị Hải Hòa</v>
          </cell>
          <cell r="H148" t="str">
            <v>KL10-02-0072</v>
          </cell>
          <cell r="I148">
            <v>16</v>
          </cell>
        </row>
        <row r="149">
          <cell r="C149">
            <v>2005190784</v>
          </cell>
          <cell r="D149" t="str">
            <v>10DHTP1</v>
          </cell>
          <cell r="E149" t="str">
            <v>Nghiên cứu bảo quản chuối bằng màng bao chitosan kết hợp với PVA</v>
          </cell>
          <cell r="F149" t="str">
            <v>Lê Doãn Dũng</v>
          </cell>
          <cell r="G149" t="str">
            <v>Nguyễn Công Bỉnh</v>
          </cell>
          <cell r="H149" t="str">
            <v>KL10-02-0073</v>
          </cell>
          <cell r="I149">
            <v>16</v>
          </cell>
        </row>
        <row r="150">
          <cell r="C150">
            <v>2005190776</v>
          </cell>
          <cell r="D150" t="str">
            <v>10DHTP1</v>
          </cell>
          <cell r="E150" t="str">
            <v>Nghiên cứu bảo quản chuối bằng màng bao chitosan kết hợp với PVA</v>
          </cell>
          <cell r="F150" t="str">
            <v>Lê Doãn Dũng</v>
          </cell>
          <cell r="G150" t="str">
            <v>Nguyễn Công Bỉnh</v>
          </cell>
          <cell r="H150" t="str">
            <v>KL10-02-0073</v>
          </cell>
          <cell r="I150">
            <v>16</v>
          </cell>
        </row>
        <row r="151">
          <cell r="C151">
            <v>2005190472</v>
          </cell>
          <cell r="D151" t="str">
            <v>10DHTP4</v>
          </cell>
          <cell r="E151" t="str">
            <v>Phát triển sản phẩm sữa bột từ nguyên liệu bí đỏ kết hợp một số loại đậu</v>
          </cell>
          <cell r="F151" t="str">
            <v>Lê Doãn Dũng</v>
          </cell>
          <cell r="G151" t="str">
            <v>Trần Đức Duy</v>
          </cell>
          <cell r="H151" t="str">
            <v>KL10-02-0074</v>
          </cell>
          <cell r="I151">
            <v>12</v>
          </cell>
        </row>
        <row r="152">
          <cell r="C152">
            <v>2005190623</v>
          </cell>
          <cell r="D152" t="str">
            <v>10DHTP5</v>
          </cell>
          <cell r="E152" t="str">
            <v>Phát triển sản phẩm sữa bột từ nguyên liệu bí đỏ kết hợp một số loại đậu</v>
          </cell>
          <cell r="F152" t="str">
            <v>Lê Doãn Dũng</v>
          </cell>
          <cell r="G152" t="str">
            <v>Trần Đức Duy</v>
          </cell>
          <cell r="H152" t="str">
            <v>KL10-02-0074</v>
          </cell>
          <cell r="I152">
            <v>12</v>
          </cell>
        </row>
        <row r="153">
          <cell r="C153">
            <v>2005190114</v>
          </cell>
          <cell r="D153" t="str">
            <v>10DHTP5</v>
          </cell>
          <cell r="E153" t="str">
            <v>Phát triển sản phẩm sữa chua dẻo hoa đậu biếc nha đam</v>
          </cell>
          <cell r="F153" t="str">
            <v>Lê Doãn Dũng</v>
          </cell>
          <cell r="G153" t="str">
            <v>Trần Đức Duy</v>
          </cell>
          <cell r="H153" t="str">
            <v>KL10-02-0075</v>
          </cell>
          <cell r="I153">
            <v>12</v>
          </cell>
        </row>
        <row r="154">
          <cell r="C154">
            <v>2005190812</v>
          </cell>
          <cell r="D154" t="str">
            <v>10DHTP5</v>
          </cell>
          <cell r="E154" t="str">
            <v>Phát triển sản phẩm sữa chua dẻo hoa đậu biếc nha đam</v>
          </cell>
          <cell r="F154" t="str">
            <v>Lê Doãn Dũng</v>
          </cell>
          <cell r="G154" t="str">
            <v>Trần Đức Duy</v>
          </cell>
          <cell r="H154" t="str">
            <v>KL10-02-0075</v>
          </cell>
          <cell r="I154">
            <v>12</v>
          </cell>
        </row>
        <row r="155">
          <cell r="C155">
            <v>2005190266</v>
          </cell>
          <cell r="D155" t="str">
            <v>10DHTP1</v>
          </cell>
          <cell r="E155" t="str">
            <v>Nghiên cứu quy trình chế biến sản phẩm thịt ghẹ biển đóng hộp</v>
          </cell>
          <cell r="F155" t="str">
            <v>Lê Doãn Dũng</v>
          </cell>
          <cell r="G155" t="str">
            <v>Ngô Duy Anh Triết</v>
          </cell>
          <cell r="H155" t="str">
            <v>KL10-02-0071</v>
          </cell>
          <cell r="I155">
            <v>5</v>
          </cell>
        </row>
        <row r="156">
          <cell r="C156">
            <v>2005190281</v>
          </cell>
          <cell r="D156" t="str">
            <v>10DHTP3</v>
          </cell>
          <cell r="E156" t="str">
            <v>Nghiên cứu quy trình chế biến sản phẩm thịt ghẹ biển đóng hộp</v>
          </cell>
          <cell r="F156" t="str">
            <v>Lê Doãn Dũng</v>
          </cell>
          <cell r="G156" t="str">
            <v>Ngô Duy Anh Triết</v>
          </cell>
          <cell r="H156" t="str">
            <v>KL10-02-0071</v>
          </cell>
          <cell r="I156">
            <v>5</v>
          </cell>
        </row>
        <row r="157">
          <cell r="C157">
            <v>2005191031</v>
          </cell>
          <cell r="D157" t="str">
            <v>10DHTP4</v>
          </cell>
          <cell r="E157" t="str">
            <v>Nhận thức của người tiêu dùng về bánh mì truyền thống và bánh mì ngoại nhập bằng phương pháp liên kết từ (Word Association)</v>
          </cell>
          <cell r="F157" t="str">
            <v>Lê Minh Tâm</v>
          </cell>
          <cell r="G157" t="str">
            <v>Trịnh Hoài Thanh</v>
          </cell>
          <cell r="H157" t="str">
            <v>KL10-05-0076</v>
          </cell>
          <cell r="I157">
            <v>3</v>
          </cell>
        </row>
        <row r="158">
          <cell r="C158">
            <v>2005191033</v>
          </cell>
          <cell r="D158" t="str">
            <v>10DHTP4</v>
          </cell>
          <cell r="E158" t="str">
            <v>Nhận thức của người tiêu dùng về bánh mì truyền thống và bánh mì ngoại nhập bằng phương pháp liên kết từ (Word Association)</v>
          </cell>
          <cell r="F158" t="str">
            <v>Lê Minh Tâm</v>
          </cell>
          <cell r="G158" t="str">
            <v>Trịnh Hoài Thanh</v>
          </cell>
          <cell r="H158" t="str">
            <v>KL10-05-0076</v>
          </cell>
          <cell r="I158">
            <v>3</v>
          </cell>
        </row>
        <row r="159">
          <cell r="C159">
            <v>2005190135</v>
          </cell>
          <cell r="D159" t="str">
            <v>10DHTP7</v>
          </cell>
          <cell r="E159" t="str">
            <v>Nhận thức của người tiêu dùng về bánh mì truyền thống và bánh mì ngoại nhập bằng phương pháp liên kết từ (Word Association)</v>
          </cell>
          <cell r="F159" t="str">
            <v>Lê Minh Tâm</v>
          </cell>
          <cell r="G159" t="str">
            <v>Trịnh Hoài Thanh</v>
          </cell>
          <cell r="H159" t="str">
            <v>KL10-05-0076</v>
          </cell>
          <cell r="I159">
            <v>3</v>
          </cell>
        </row>
        <row r="160">
          <cell r="C160">
            <v>2005181072</v>
          </cell>
          <cell r="D160" t="str">
            <v>09DHTP4</v>
          </cell>
          <cell r="E160" t="str">
            <v>Phát triển sản phẩm dinh dưỡng dạng lỏng có bổ sung tảo Spirulina - Khảo sát thông tin thị trường, nguyên liệu và các chế độ tiền xứ lý nguyên liệu</v>
          </cell>
          <cell r="F160" t="str">
            <v>Lê Nguyễn Đoan Duy</v>
          </cell>
          <cell r="G160" t="str">
            <v>Huỳnh Thị Lê Dung</v>
          </cell>
          <cell r="H160" t="str">
            <v>KL10-02-0080</v>
          </cell>
          <cell r="I160">
            <v>14</v>
          </cell>
        </row>
        <row r="161">
          <cell r="C161">
            <v>2005190396</v>
          </cell>
          <cell r="D161" t="str">
            <v>10DHTP1</v>
          </cell>
          <cell r="E161" t="str">
            <v>Nghiên cứu quy trình sản xuất thịt thực vật từ phụ phẩm nông nghiệp - Khảo sát tỷ lệ phối trộn và kỹ thuật hoàn thiện sản phẩm</v>
          </cell>
          <cell r="F161" t="str">
            <v>Lê Nguyễn Đoan Duy</v>
          </cell>
          <cell r="H161" t="str">
            <v>KL10-02-0083</v>
          </cell>
          <cell r="I161" t="str">
            <v>KBC</v>
          </cell>
        </row>
        <row r="162">
          <cell r="C162">
            <v>2005190490</v>
          </cell>
          <cell r="D162" t="str">
            <v>10DHTP9</v>
          </cell>
          <cell r="E162" t="str">
            <v>Phát triển sản phẩm dinh dưỡng dạng lỏng có bổ sung tảo Spirulina - Khảo sát tỷ lệ phối trộn và các điều kiện chế biến phù hợp</v>
          </cell>
          <cell r="F162" t="str">
            <v>Lê Nguyễn Đoan Duy</v>
          </cell>
          <cell r="G162" t="str">
            <v>Huỳnh Thị Lê Dung</v>
          </cell>
          <cell r="H162" t="str">
            <v>KL10-02-0080</v>
          </cell>
          <cell r="I162">
            <v>14</v>
          </cell>
        </row>
        <row r="163">
          <cell r="C163">
            <v>2005190225</v>
          </cell>
          <cell r="D163" t="str">
            <v>10DHTP4</v>
          </cell>
          <cell r="E163" t="str">
            <v>Nghiên cứu quy trình sản xuất nhân burger thực vật (plant-based food) - Xây dựng bản mô tả sản phẩm và khảo sát nguyên liệu</v>
          </cell>
          <cell r="F163" t="str">
            <v>Lê Nguyễn Đoan Duy</v>
          </cell>
          <cell r="G163" t="str">
            <v>Đỗ Vĩnh Long</v>
          </cell>
          <cell r="H163" t="str">
            <v>KL10-02-0081</v>
          </cell>
          <cell r="I163">
            <v>4</v>
          </cell>
        </row>
        <row r="164">
          <cell r="C164">
            <v>2005190657</v>
          </cell>
          <cell r="D164" t="str">
            <v>10DHTP4</v>
          </cell>
          <cell r="E164" t="str">
            <v>Nghiên cứu quy trình sản xuất nhân burger thực vật (plant-based food) - Xây dựng công thức phối chế và sơ đồ công nghệ sản xuất</v>
          </cell>
          <cell r="F164" t="str">
            <v>Lê Nguyễn Đoan Duy</v>
          </cell>
          <cell r="G164" t="str">
            <v>Đỗ Vĩnh Long</v>
          </cell>
          <cell r="H164" t="str">
            <v>KL10-02-0081</v>
          </cell>
          <cell r="I164">
            <v>4</v>
          </cell>
        </row>
        <row r="165">
          <cell r="C165">
            <v>2005190002</v>
          </cell>
          <cell r="D165" t="str">
            <v>10DHTP1</v>
          </cell>
          <cell r="E165" t="str">
            <v>Phát triển sản phẩm sữa hạt bí ngô - đậu xanh - yến mạch - Xác định các thông tin tổng quan về nguyên liệu, công nghệ và tỷ lệ phối trộn</v>
          </cell>
          <cell r="F165" t="str">
            <v>Lê Nguyễn Đoan Duy</v>
          </cell>
          <cell r="G165" t="str">
            <v>Nguyễn Phú Đức</v>
          </cell>
          <cell r="H165" t="str">
            <v>KL10-02-0078</v>
          </cell>
          <cell r="I165">
            <v>12</v>
          </cell>
        </row>
        <row r="166">
          <cell r="C166">
            <v>2005191188</v>
          </cell>
          <cell r="D166" t="str">
            <v>10DHTP9</v>
          </cell>
          <cell r="E166" t="str">
            <v>Phát triển sản phẩm sữa hạt bí ngô - đậu xanh - yến mạch - Xác định về các chế độ xử lý nhiệt và hoàn thiện sản phẩm</v>
          </cell>
          <cell r="F166" t="str">
            <v>Lê Nguyễn Đoan Duy</v>
          </cell>
          <cell r="G166" t="str">
            <v>Nguyễn Phú Đức</v>
          </cell>
          <cell r="H166" t="str">
            <v>KL10-02-0078</v>
          </cell>
          <cell r="I166">
            <v>12</v>
          </cell>
        </row>
        <row r="167">
          <cell r="C167">
            <v>2005190058</v>
          </cell>
          <cell r="D167" t="str">
            <v>10DHTP1</v>
          </cell>
          <cell r="E167" t="str">
            <v>Phát triển sản phẩm dinh dưỡng có bổ sung dịch trích từ tảo Spirulina - Đánh giá tổng quan, quy trình thu hồi dịch trích từ tảo</v>
          </cell>
          <cell r="F167" t="str">
            <v>Lê Nguyễn Đoan Duy</v>
          </cell>
          <cell r="G167" t="str">
            <v>Hoàng Thị Trúc Quỳnh</v>
          </cell>
          <cell r="H167" t="str">
            <v>KL10-02-0082</v>
          </cell>
          <cell r="I167">
            <v>10</v>
          </cell>
        </row>
        <row r="168">
          <cell r="C168">
            <v>2005190529</v>
          </cell>
          <cell r="D168" t="str">
            <v>10DHTP1</v>
          </cell>
          <cell r="E168" t="str">
            <v>Phát triển sản phẩm dinh dưỡng có bổ sung dịch trích từ tảo Spirulina - Khảo sát các điều kiện phối trộn và hoàn thiện sản phẩm</v>
          </cell>
          <cell r="F168" t="str">
            <v>Lê Nguyễn Đoan Duy</v>
          </cell>
          <cell r="G168" t="str">
            <v>Hoàng Thị Trúc Quỳnh</v>
          </cell>
          <cell r="H168" t="str">
            <v>KL10-02-0082</v>
          </cell>
          <cell r="I168">
            <v>10</v>
          </cell>
        </row>
        <row r="169">
          <cell r="C169">
            <v>2005190134</v>
          </cell>
          <cell r="D169" t="str">
            <v>10DHTP1</v>
          </cell>
          <cell r="E169" t="str">
            <v>Nghiên cứu quy trình sản xuất thịt thực vật từ phụ phẩm nông nghiệp - Đánh giá tổng quan và mô tả sản phẩm dự kiến</v>
          </cell>
          <cell r="F169" t="str">
            <v>Lê Nguyễn Đoan Duy</v>
          </cell>
          <cell r="G169" t="str">
            <v>Hoàng Thị Trúc Quỳnh</v>
          </cell>
          <cell r="H169" t="str">
            <v>KL10-02-0083</v>
          </cell>
          <cell r="I169">
            <v>10</v>
          </cell>
        </row>
        <row r="170">
          <cell r="C170">
            <v>2005180878</v>
          </cell>
          <cell r="D170" t="str">
            <v>09DHTP5</v>
          </cell>
          <cell r="E170" t="str">
            <v>Phát triển sản phẩm xúc xích chay giàu chất xơ từ phụ phẩm của quá trình chế biến đậu nành</v>
          </cell>
          <cell r="F170" t="str">
            <v>Lê Nguyễn Đoan Duy</v>
          </cell>
          <cell r="G170" t="str">
            <v>Đặng Thị Yến</v>
          </cell>
          <cell r="H170" t="str">
            <v>KL10-02-0079</v>
          </cell>
          <cell r="I170">
            <v>9</v>
          </cell>
        </row>
        <row r="171">
          <cell r="C171">
            <v>2005191090</v>
          </cell>
          <cell r="D171" t="str">
            <v>10DHTP11</v>
          </cell>
          <cell r="E171" t="str">
            <v>Phát triển sản phẩm Thanh năng lượng (energy bar) từ tảo Spirulina - Xác định hàm lượng protein và các điều kiện tiền xử lý nguyên liệu</v>
          </cell>
          <cell r="F171" t="str">
            <v>Lê Nguyễn Đoan Duy</v>
          </cell>
          <cell r="G171" t="str">
            <v>Nguyễn Thị Phượng</v>
          </cell>
          <cell r="H171" t="str">
            <v>KL10-02-0077</v>
          </cell>
          <cell r="I171">
            <v>3</v>
          </cell>
        </row>
        <row r="172">
          <cell r="C172">
            <v>2005190166</v>
          </cell>
          <cell r="D172" t="str">
            <v>10DHTP8</v>
          </cell>
          <cell r="E172" t="str">
            <v>Phát triển sản phẩm Thanh năng lượng (energy bar) từ tảo Spirulina - Xây dựng quy trình phối trộn và hoàn thiện sản phẩm dự kiến</v>
          </cell>
          <cell r="F172" t="str">
            <v>Lê Nguyễn Đoan Duy</v>
          </cell>
          <cell r="G172" t="str">
            <v>Nguyễn Thị Phượng</v>
          </cell>
          <cell r="H172" t="str">
            <v>KL10-02-0077</v>
          </cell>
          <cell r="I172">
            <v>3</v>
          </cell>
        </row>
        <row r="173">
          <cell r="C173">
            <v>2005190005</v>
          </cell>
          <cell r="D173" t="str">
            <v>10DHTP12</v>
          </cell>
          <cell r="E173" t="str">
            <v>Nghiên cứu và phát triển sản phẩm bách snack từ nguyên liệu bông cải xanh</v>
          </cell>
          <cell r="F173" t="str">
            <v>Lê Quỳnh Anh</v>
          </cell>
          <cell r="H173" t="str">
            <v>KL10-02-0089</v>
          </cell>
          <cell r="I173" t="str">
            <v>KBC</v>
          </cell>
        </row>
        <row r="174">
          <cell r="C174">
            <v>2005190878</v>
          </cell>
          <cell r="D174" t="str">
            <v>10DHTP6</v>
          </cell>
          <cell r="E174" t="str">
            <v>Nghiên cứu quy trình sản xuất bánh quy nhân mứt củ dền</v>
          </cell>
          <cell r="F174" t="str">
            <v>Lê Quỳnh Anh</v>
          </cell>
          <cell r="G174" t="str">
            <v>Nguyễn Thị Thu Huyền</v>
          </cell>
          <cell r="H174" t="str">
            <v>KL10-02-0084</v>
          </cell>
          <cell r="I174">
            <v>17</v>
          </cell>
        </row>
        <row r="175">
          <cell r="C175">
            <v>2005190249</v>
          </cell>
          <cell r="D175" t="str">
            <v>10DHTP6</v>
          </cell>
          <cell r="E175" t="str">
            <v>Nghiên cứu quy trình sản xuất bánh quy nhân mứt củ dền</v>
          </cell>
          <cell r="F175" t="str">
            <v>Lê Quỳnh Anh</v>
          </cell>
          <cell r="G175" t="str">
            <v>Nguyễn Thị Thu Huyền</v>
          </cell>
          <cell r="H175" t="str">
            <v>KL10-02-0084</v>
          </cell>
          <cell r="I175">
            <v>17</v>
          </cell>
        </row>
        <row r="176">
          <cell r="C176">
            <v>2005191118</v>
          </cell>
          <cell r="D176" t="str">
            <v>10DHTP6</v>
          </cell>
          <cell r="E176" t="str">
            <v>Nghiên cứu quy trình sản xuất mì khô từ củ dền</v>
          </cell>
          <cell r="F176" t="str">
            <v>Lê Quỳnh Anh</v>
          </cell>
          <cell r="G176" t="str">
            <v>Nguyễn Thị Thu Huyền</v>
          </cell>
          <cell r="H176" t="str">
            <v>KL10-02-0085</v>
          </cell>
          <cell r="I176">
            <v>17</v>
          </cell>
        </row>
        <row r="177">
          <cell r="C177">
            <v>2005190136</v>
          </cell>
          <cell r="D177" t="str">
            <v>10DHTP4</v>
          </cell>
          <cell r="E177" t="str">
            <v>Nghiên cứu quy trình sản xuất mì khô từ củ dền</v>
          </cell>
          <cell r="F177" t="str">
            <v>Lê Quỳnh Anh</v>
          </cell>
          <cell r="G177" t="str">
            <v>Nguyễn Thị Thu Huyền</v>
          </cell>
          <cell r="H177" t="str">
            <v>KL10-02-0085</v>
          </cell>
          <cell r="I177">
            <v>17</v>
          </cell>
        </row>
        <row r="178">
          <cell r="C178">
            <v>2005191548</v>
          </cell>
          <cell r="D178" t="str">
            <v>10DHTP11</v>
          </cell>
          <cell r="E178" t="str">
            <v>Nghiên cứu quy trình sản xuất nước ép củ dền thanh trùng</v>
          </cell>
          <cell r="F178" t="str">
            <v>Lê Quỳnh Anh</v>
          </cell>
          <cell r="G178" t="str">
            <v>Trần Đức Duy</v>
          </cell>
          <cell r="H178" t="str">
            <v>KL10-02-0086</v>
          </cell>
          <cell r="I178">
            <v>12</v>
          </cell>
        </row>
        <row r="179">
          <cell r="C179">
            <v>2005191508</v>
          </cell>
          <cell r="D179" t="str">
            <v>10DHTP11</v>
          </cell>
          <cell r="E179" t="str">
            <v>Nghiên cứu quy trình sản xuất nước ép củ dền thanh trùng</v>
          </cell>
          <cell r="F179" t="str">
            <v>Lê Quỳnh Anh</v>
          </cell>
          <cell r="G179" t="str">
            <v>Trần Đức Duy</v>
          </cell>
          <cell r="H179" t="str">
            <v>KL10-02-0086</v>
          </cell>
          <cell r="I179">
            <v>12</v>
          </cell>
        </row>
        <row r="180">
          <cell r="C180">
            <v>2005190868</v>
          </cell>
          <cell r="D180" t="str">
            <v>10DHTP3</v>
          </cell>
          <cell r="E180" t="str">
            <v>Nghiên cứu quy trình sản xuất bột củ dền</v>
          </cell>
          <cell r="F180" t="str">
            <v>Lê Quỳnh Anh</v>
          </cell>
          <cell r="G180" t="str">
            <v>Trần Đức Duy</v>
          </cell>
          <cell r="H180" t="str">
            <v>KL10-02-0088</v>
          </cell>
          <cell r="I180">
            <v>12</v>
          </cell>
        </row>
        <row r="181">
          <cell r="C181">
            <v>2005191320</v>
          </cell>
          <cell r="D181" t="str">
            <v>10DHTP4</v>
          </cell>
          <cell r="E181" t="str">
            <v>Nghiên cứu quy trình sản xuất bột củ dền</v>
          </cell>
          <cell r="F181" t="str">
            <v>Lê Quỳnh Anh</v>
          </cell>
          <cell r="G181" t="str">
            <v>Trần Đức Duy</v>
          </cell>
          <cell r="H181" t="str">
            <v>KL10-02-0088</v>
          </cell>
          <cell r="I181">
            <v>12</v>
          </cell>
        </row>
        <row r="182">
          <cell r="C182">
            <v>2005170028</v>
          </cell>
          <cell r="D182" t="str">
            <v>08DHTP7</v>
          </cell>
          <cell r="E182" t="str">
            <v>Nghiên cứu quy trình sản xuất bột dinh dưỡng từ củ dền</v>
          </cell>
          <cell r="F182" t="str">
            <v>Lê Quỳnh Anh</v>
          </cell>
          <cell r="G182" t="str">
            <v>Nguyễn Bảo Toàn</v>
          </cell>
          <cell r="H182" t="str">
            <v>KL10-01-0087</v>
          </cell>
          <cell r="I182">
            <v>11</v>
          </cell>
        </row>
        <row r="183">
          <cell r="C183">
            <v>2025190050</v>
          </cell>
          <cell r="D183" t="str">
            <v>10DHDB1</v>
          </cell>
          <cell r="E183" t="str">
            <v>Nghiên cứu và phát triển sản phẩm bách snack từ nguyên liệu bông cải xanh</v>
          </cell>
          <cell r="F183" t="str">
            <v>Lê Quỳnh Anh</v>
          </cell>
          <cell r="G183" t="str">
            <v>Phan Thế Duy</v>
          </cell>
          <cell r="H183" t="str">
            <v>KL10-02-0089</v>
          </cell>
          <cell r="I183">
            <v>8</v>
          </cell>
        </row>
        <row r="184">
          <cell r="C184">
            <v>2005181091</v>
          </cell>
          <cell r="D184" t="str">
            <v>09DHTP5</v>
          </cell>
          <cell r="E184" t="str">
            <v>Khảo sát khái niệm "thức ăn tốt cho sức khỏe" và phân tích sự khác nhau giữa các nhóm người tiêu dùng theo độ tuổi, giới tính, trình độ học vấn</v>
          </cell>
          <cell r="F184" t="str">
            <v>Lê Thùy Linh</v>
          </cell>
          <cell r="H184" t="str">
            <v>KL10-05-0090</v>
          </cell>
          <cell r="I184" t="str">
            <v>KBC</v>
          </cell>
        </row>
        <row r="185">
          <cell r="C185">
            <v>2022190510</v>
          </cell>
          <cell r="D185" t="str">
            <v>10DHDB1</v>
          </cell>
          <cell r="E185" t="str">
            <v>Khảo sát các yếu tố ảnh hưởng đến quá trình lên men sữa chua bổ sung cỏ lúa mì</v>
          </cell>
          <cell r="F185" t="str">
            <v>Liêu Mỹ Đông</v>
          </cell>
          <cell r="G185" t="str">
            <v>Lê Thị Thúy Hằng</v>
          </cell>
          <cell r="H185" t="str">
            <v>KL10-01-0097</v>
          </cell>
          <cell r="I185">
            <v>17</v>
          </cell>
        </row>
        <row r="186">
          <cell r="C186">
            <v>2022190271</v>
          </cell>
          <cell r="D186" t="str">
            <v>10DHDB1</v>
          </cell>
          <cell r="E186" t="str">
            <v>Đánh giá khả năng sống sót của vi khuẩn probiotic trong quá trình lên men sữa chua bổ sung cỏ lúa mì non</v>
          </cell>
          <cell r="F186" t="str">
            <v>Liêu Mỹ Đông</v>
          </cell>
          <cell r="G186" t="str">
            <v>Lê Thị Thúy Hằng</v>
          </cell>
          <cell r="H186" t="str">
            <v>KL10-01-0098</v>
          </cell>
          <cell r="I186">
            <v>17</v>
          </cell>
        </row>
        <row r="187">
          <cell r="C187">
            <v>2022190119</v>
          </cell>
          <cell r="D187" t="str">
            <v>10DHDB1</v>
          </cell>
          <cell r="E187" t="str">
            <v>Đánh giá khả năng sống của vi khuẩn probiotic trong quá trình tạo chocolate</v>
          </cell>
          <cell r="F187" t="str">
            <v>Liêu Mỹ Đông</v>
          </cell>
          <cell r="G187" t="str">
            <v>Lê Thị Thúy Hằng</v>
          </cell>
          <cell r="H187" t="str">
            <v>KL10-01-0099</v>
          </cell>
          <cell r="I187">
            <v>17</v>
          </cell>
        </row>
        <row r="188">
          <cell r="C188">
            <v>2022190243</v>
          </cell>
          <cell r="D188" t="str">
            <v>10DHDB1</v>
          </cell>
          <cell r="E188" t="str">
            <v>Đánh giá khả năng sống của vi khuẩn probiotic trong quá trình bảo quản chocolate</v>
          </cell>
          <cell r="F188" t="str">
            <v>Liêu Mỹ Đông</v>
          </cell>
          <cell r="G188" t="str">
            <v>Lê Thị Thúy Hằng</v>
          </cell>
          <cell r="H188" t="str">
            <v>KL10-01-0099</v>
          </cell>
          <cell r="I188">
            <v>17</v>
          </cell>
        </row>
        <row r="189">
          <cell r="C189">
            <v>2005191295</v>
          </cell>
          <cell r="D189" t="str">
            <v>10DHTP8</v>
          </cell>
          <cell r="E189" t="str">
            <v>Phân lập và bước đầu đánh giá khả năng kháng nấm gây hại trên bơ</v>
          </cell>
          <cell r="F189" t="str">
            <v>Liêu Mỹ Đông</v>
          </cell>
          <cell r="G189" t="str">
            <v>Phan Thị Kim Liên</v>
          </cell>
          <cell r="H189" t="str">
            <v>KL10-01-0091</v>
          </cell>
          <cell r="I189">
            <v>13</v>
          </cell>
        </row>
        <row r="190">
          <cell r="C190">
            <v>2005190856</v>
          </cell>
          <cell r="D190" t="str">
            <v>10DHTP8</v>
          </cell>
          <cell r="E190" t="str">
            <v>Đánh giá vai trò của màng bao ăn được tới quả trình bảo quản bơ</v>
          </cell>
          <cell r="F190" t="str">
            <v>Liêu Mỹ Đông</v>
          </cell>
          <cell r="G190" t="str">
            <v>Phan Thị Kim Liên</v>
          </cell>
          <cell r="H190" t="str">
            <v>KL10-01-0092</v>
          </cell>
          <cell r="I190">
            <v>13</v>
          </cell>
        </row>
        <row r="191">
          <cell r="C191">
            <v>2005190082</v>
          </cell>
          <cell r="D191" t="str">
            <v>10DHTP3</v>
          </cell>
          <cell r="E191" t="str">
            <v>Khảo sát ảnh hưởng của thành phần nguyên liệu đến quá trình lên men trà Kombucha</v>
          </cell>
          <cell r="F191" t="str">
            <v>Liêu Mỹ Đông</v>
          </cell>
          <cell r="G191" t="str">
            <v>Phan Thị Kim Liên</v>
          </cell>
          <cell r="H191" t="str">
            <v>KL10-01-0093</v>
          </cell>
          <cell r="I191">
            <v>13</v>
          </cell>
        </row>
        <row r="192">
          <cell r="C192">
            <v>2005191338</v>
          </cell>
          <cell r="D192" t="str">
            <v>10DHTP12</v>
          </cell>
          <cell r="E192" t="str">
            <v>Khảo sát ảnh hưởng của điều kiện tác động đến quá trình lên men trà Kombucha</v>
          </cell>
          <cell r="F192" t="str">
            <v>Liêu Mỹ Đông</v>
          </cell>
          <cell r="G192" t="str">
            <v>Phan Thị Kim Liên</v>
          </cell>
          <cell r="H192" t="str">
            <v>KL10-01-0093</v>
          </cell>
          <cell r="I192">
            <v>13</v>
          </cell>
        </row>
        <row r="193">
          <cell r="C193">
            <v>2022190077</v>
          </cell>
          <cell r="D193" t="str">
            <v>10DHDB1</v>
          </cell>
          <cell r="E193" t="str">
            <v>Khả sát ảnh hưởng của tỉ lệ nguyên liệu tới quá trình lên men Cider</v>
          </cell>
          <cell r="F193" t="str">
            <v>Liêu Mỹ Đông</v>
          </cell>
          <cell r="G193" t="str">
            <v>Nguyễn Thị Phượng</v>
          </cell>
          <cell r="H193" t="str">
            <v>KL10-01-0100</v>
          </cell>
          <cell r="I193">
            <v>3</v>
          </cell>
        </row>
        <row r="194">
          <cell r="C194">
            <v>2022190302</v>
          </cell>
          <cell r="D194" t="str">
            <v>10DHDB1</v>
          </cell>
          <cell r="E194" t="str">
            <v>Khảo sát ảnh hưởng của chủng vi sinh vật tới quá trình lên men Cider</v>
          </cell>
          <cell r="F194" t="str">
            <v>Liêu Mỹ Đông</v>
          </cell>
          <cell r="G194" t="str">
            <v>Nguyễn Thị Phượng</v>
          </cell>
          <cell r="H194" t="str">
            <v>KL10-01-0100</v>
          </cell>
          <cell r="I194">
            <v>3</v>
          </cell>
        </row>
        <row r="195">
          <cell r="C195">
            <v>2005191234</v>
          </cell>
          <cell r="D195" t="str">
            <v>10DHTP11</v>
          </cell>
          <cell r="E195" t="str">
            <v>Nghiên cứu phát triển sản phẩm nước chấm chay từ tương cao truyền thống</v>
          </cell>
          <cell r="F195" t="str">
            <v>Liêu Mỹ Đông</v>
          </cell>
          <cell r="G195" t="str">
            <v>Trần Thị Cúc Phương</v>
          </cell>
          <cell r="H195" t="str">
            <v>KL10-02-0101</v>
          </cell>
          <cell r="I195">
            <v>2</v>
          </cell>
        </row>
        <row r="196">
          <cell r="C196">
            <v>2005190323</v>
          </cell>
          <cell r="D196" t="str">
            <v>10DHTP6</v>
          </cell>
          <cell r="E196" t="str">
            <v>Nghiên cứu phát triển sản phẩm nước chấm chay từ tương cao truyền thống</v>
          </cell>
          <cell r="F196" t="str">
            <v>Liêu Mỹ Đông</v>
          </cell>
          <cell r="G196" t="str">
            <v>Trần Thị Cúc Phương</v>
          </cell>
          <cell r="H196" t="str">
            <v>KL10-02-0101</v>
          </cell>
          <cell r="I196">
            <v>2</v>
          </cell>
        </row>
        <row r="197">
          <cell r="C197">
            <v>2005190519</v>
          </cell>
          <cell r="D197" t="str">
            <v>10DHTP5</v>
          </cell>
          <cell r="E197" t="str">
            <v>Khảo sát các yếu tố ảnh hưởng đến quá trình lên men dịch hoa bụp giấm</v>
          </cell>
          <cell r="F197" t="str">
            <v>Liêu Mỹ Đông</v>
          </cell>
          <cell r="G197" t="str">
            <v>Nguyễn Thị Thùy Dương</v>
          </cell>
          <cell r="H197" t="str">
            <v>KL10-01-0094</v>
          </cell>
          <cell r="I197">
            <v>1</v>
          </cell>
        </row>
        <row r="198">
          <cell r="C198">
            <v>2005191544</v>
          </cell>
          <cell r="D198" t="str">
            <v>10DHTP12</v>
          </cell>
          <cell r="E198" t="str">
            <v>Đánh giá khả năng sống sót của vi khuẩn probiotic trong quá trình lên men dịch hoa bụp giấm</v>
          </cell>
          <cell r="F198" t="str">
            <v>Liêu Mỹ Đông</v>
          </cell>
          <cell r="G198" t="str">
            <v>Nguyễn Thị Thùy Dương</v>
          </cell>
          <cell r="H198" t="str">
            <v>KL10-01-0094</v>
          </cell>
          <cell r="I198">
            <v>1</v>
          </cell>
        </row>
        <row r="199">
          <cell r="C199">
            <v>2005190151</v>
          </cell>
          <cell r="D199" t="str">
            <v>10DHTP3</v>
          </cell>
          <cell r="E199" t="str">
            <v>Khảo sát ảnh hưởng của nấm men tới quá trình lên men Cider dưa lưới</v>
          </cell>
          <cell r="F199" t="str">
            <v>Liêu Mỹ Đông</v>
          </cell>
          <cell r="G199" t="str">
            <v>Nguyễn Thị Thùy Dương</v>
          </cell>
          <cell r="H199" t="str">
            <v>KL10-01-0095</v>
          </cell>
          <cell r="I199">
            <v>1</v>
          </cell>
        </row>
        <row r="200">
          <cell r="C200">
            <v>2005191092</v>
          </cell>
          <cell r="D200" t="str">
            <v>10DHTP3</v>
          </cell>
          <cell r="E200" t="str">
            <v>Khảo sát khả năng sống sót của vi khuẩn probiotic trong quá trình lên men dưa lưới</v>
          </cell>
          <cell r="F200" t="str">
            <v>Liêu Mỹ Đông</v>
          </cell>
          <cell r="G200" t="str">
            <v>Nguyễn Thị Thùy Dương</v>
          </cell>
          <cell r="H200" t="str">
            <v>KL10-01-0096</v>
          </cell>
          <cell r="I200">
            <v>1</v>
          </cell>
        </row>
        <row r="201">
          <cell r="C201">
            <v>2005190335</v>
          </cell>
          <cell r="D201" t="str">
            <v>10DHTP1</v>
          </cell>
          <cell r="E201" t="str">
            <v>Nghiên cứu ảnh hưởng của translutaminase lên một số đặc tính chất lượng của surimi</v>
          </cell>
          <cell r="F201" t="str">
            <v>Mạc Xuân Hòa</v>
          </cell>
          <cell r="H201" t="str">
            <v>KL10-02-0105</v>
          </cell>
          <cell r="I201" t="str">
            <v>KBC</v>
          </cell>
        </row>
        <row r="202">
          <cell r="C202">
            <v>2005190987</v>
          </cell>
          <cell r="D202" t="str">
            <v>10DHTP9</v>
          </cell>
          <cell r="E202" t="str">
            <v>Phát triển sản phẩm sữa hạt sen dành cho người ăn kiêng: Xây dựng mô tả sản phẩm và lập kế hoạch nghiên cứu</v>
          </cell>
          <cell r="F202" t="str">
            <v>Mạc Xuân Hòa</v>
          </cell>
          <cell r="G202" t="str">
            <v>Nguyễn Phú Đức</v>
          </cell>
          <cell r="H202" t="str">
            <v>KL10-02-0102</v>
          </cell>
          <cell r="I202">
            <v>12</v>
          </cell>
        </row>
        <row r="203">
          <cell r="C203">
            <v>2005190078</v>
          </cell>
          <cell r="D203" t="str">
            <v>10DHTP8</v>
          </cell>
          <cell r="E203" t="str">
            <v>Phát triển sản phẩm sữa hạt sen dành cho người ăn kiêng: Xây dựng mô tả sản phẩm và lập kế hoạch nghiên cứu</v>
          </cell>
          <cell r="F203" t="str">
            <v>Mạc Xuân Hòa</v>
          </cell>
          <cell r="G203" t="str">
            <v>Nguyễn Phú Đức</v>
          </cell>
          <cell r="H203" t="str">
            <v>KL10-02-0102</v>
          </cell>
          <cell r="I203">
            <v>12</v>
          </cell>
        </row>
        <row r="204">
          <cell r="C204">
            <v>2005191513</v>
          </cell>
          <cell r="D204" t="str">
            <v>10DHTP8</v>
          </cell>
          <cell r="E204" t="str">
            <v>Phát triển sản phẩm sữa hạt sen dành cho người ăn kiêng: Xây dựng quy trình sản xuất và phát triển công thức sản phẩm</v>
          </cell>
          <cell r="F204" t="str">
            <v>Mạc Xuân Hòa</v>
          </cell>
          <cell r="G204" t="str">
            <v>Nguyễn Phú Đức</v>
          </cell>
          <cell r="H204" t="str">
            <v>KL10-02-0103</v>
          </cell>
          <cell r="I204">
            <v>12</v>
          </cell>
        </row>
        <row r="205">
          <cell r="C205">
            <v>2005190838</v>
          </cell>
          <cell r="D205" t="str">
            <v>10DHTP12</v>
          </cell>
          <cell r="E205" t="str">
            <v>Phát triển sản phẩm sữa hạt sen dành cho người ăn kiêng: Xây dựng quy trình sản xuất và phát triển công thức sản phẩm</v>
          </cell>
          <cell r="F205" t="str">
            <v>Mạc Xuân Hòa</v>
          </cell>
          <cell r="G205" t="str">
            <v>Nguyễn Phú Đức</v>
          </cell>
          <cell r="H205" t="str">
            <v>KL10-02-0103</v>
          </cell>
          <cell r="I205">
            <v>12</v>
          </cell>
        </row>
        <row r="206">
          <cell r="C206">
            <v>2005191089</v>
          </cell>
          <cell r="D206" t="str">
            <v>10DHTP5</v>
          </cell>
          <cell r="E206" t="str">
            <v>Thiết kế thiết bị và tối ưu hóa điều kiện vận hành thiết bị thủy phân tinh bột dùng cho sản xuất chế phẩm protein từ nhân hạt điều, năng suất 10 kg/mẻ</v>
          </cell>
          <cell r="F206" t="str">
            <v>Mạc Xuân Hòa</v>
          </cell>
          <cell r="G206" t="str">
            <v>Trịnh Hoài Thanh</v>
          </cell>
          <cell r="H206" t="str">
            <v>KL10-03-0104</v>
          </cell>
          <cell r="I206">
            <v>3</v>
          </cell>
        </row>
        <row r="207">
          <cell r="C207">
            <v>2005190378</v>
          </cell>
          <cell r="D207" t="str">
            <v>10DHTP5</v>
          </cell>
          <cell r="E207" t="str">
            <v>Thiết kế thiết bị và tối ưu hóa điều kiện vận hành thiết bị thủy phân tinh bột dùng cho sản xuất chế phẩm protein từ nhân hạt điều, năng suất 10 kg/mẻ</v>
          </cell>
          <cell r="F207" t="str">
            <v>Mạc Xuân Hòa</v>
          </cell>
          <cell r="G207" t="str">
            <v>Trịnh Hoài Thanh</v>
          </cell>
          <cell r="H207" t="str">
            <v>KL10-03-0104</v>
          </cell>
          <cell r="I207">
            <v>3</v>
          </cell>
        </row>
        <row r="208">
          <cell r="C208">
            <v>2005191108</v>
          </cell>
          <cell r="D208" t="str">
            <v>10DHTP5</v>
          </cell>
          <cell r="E208" t="str">
            <v>Thiết kế thiết bị và tối ưu hóa điều kiện vận hành thiết bị thủy phân tinh bột dùng cho sản xuất chế phẩm protein từ nhân hạt điều, năng suất 10 kg/mẻ</v>
          </cell>
          <cell r="F208" t="str">
            <v>Mạc Xuân Hòa</v>
          </cell>
          <cell r="G208" t="str">
            <v>Trịnh Hoài Thanh</v>
          </cell>
          <cell r="H208" t="str">
            <v>KL10-03-0104</v>
          </cell>
          <cell r="I208">
            <v>3</v>
          </cell>
        </row>
        <row r="209">
          <cell r="C209">
            <v>2022190024</v>
          </cell>
          <cell r="D209" t="str">
            <v>10DHDB2</v>
          </cell>
          <cell r="E209" t="str">
            <v>Nghiên cứu phát triển sản phẩm cà phê đông trùng hạ thảo - Khảo sát công nghệ và thương mại hóa sản phẩm</v>
          </cell>
          <cell r="F209" t="str">
            <v>Ngô Duy Anh Triết</v>
          </cell>
          <cell r="H209" t="str">
            <v>không thực hiện</v>
          </cell>
          <cell r="I209" t="str">
            <v>KBC</v>
          </cell>
        </row>
        <row r="210">
          <cell r="C210">
            <v>2022190268</v>
          </cell>
          <cell r="D210" t="str">
            <v>10DHDB2</v>
          </cell>
          <cell r="E210" t="str">
            <v>Xây dựng hệ thống HACCP (phiên bản 2020) cho quy trình sản xuất cá basa fillet đông lạnh</v>
          </cell>
          <cell r="F210" t="str">
            <v>Ngô Duy Anh Triết</v>
          </cell>
          <cell r="G210" t="str">
            <v>Lâm Hoàng Quân</v>
          </cell>
          <cell r="H210" t="str">
            <v>KL10-03-0106</v>
          </cell>
          <cell r="I210">
            <v>10</v>
          </cell>
        </row>
        <row r="211">
          <cell r="C211">
            <v>2022190299</v>
          </cell>
          <cell r="D211" t="str">
            <v>10DHDB1</v>
          </cell>
          <cell r="E211" t="str">
            <v>Xây dựng hệ thống quản lý an toàn thực phẩm ISO 22000:2018 cho quy trình sản xuất chả giò thịt - Chương trình tiên quyết</v>
          </cell>
          <cell r="F211" t="str">
            <v>Ngô Duy Anh Triết</v>
          </cell>
          <cell r="G211" t="str">
            <v>Lâm Hoàng Quân</v>
          </cell>
          <cell r="H211" t="str">
            <v>KL10-03-0107</v>
          </cell>
          <cell r="I211">
            <v>10</v>
          </cell>
        </row>
        <row r="212">
          <cell r="C212">
            <v>2022190018</v>
          </cell>
          <cell r="D212" t="str">
            <v>10DHDB1</v>
          </cell>
          <cell r="E212" t="str">
            <v>Xây dựng hệ thống quản lý an toàn thực phẩm ISO 22000:2018 cho quy trình sản xuất chả giò thịt - Kế hoạch kiểm soát mối nguy</v>
          </cell>
          <cell r="F212" t="str">
            <v>Ngô Duy Anh Triết</v>
          </cell>
          <cell r="G212" t="str">
            <v>Lâm Hoàng Quân</v>
          </cell>
          <cell r="H212" t="str">
            <v>KL10-03-0107</v>
          </cell>
          <cell r="I212">
            <v>10</v>
          </cell>
        </row>
        <row r="213">
          <cell r="C213">
            <v>2022190010</v>
          </cell>
          <cell r="D213" t="str">
            <v>10DHDB2</v>
          </cell>
          <cell r="E213" t="str">
            <v>Xây dựng hệ thống quản lý an toàn thực phẩm BRC (phiên bản 8) cho quy trình sản xuất cà phê bột - Chương trình tiên quyết</v>
          </cell>
          <cell r="F213" t="str">
            <v>Ngô Duy Anh Triết</v>
          </cell>
          <cell r="G213" t="str">
            <v>Lâm Hoàng Quân</v>
          </cell>
          <cell r="H213" t="str">
            <v>KL10-03-0108</v>
          </cell>
          <cell r="I213">
            <v>10</v>
          </cell>
        </row>
        <row r="214">
          <cell r="C214">
            <v>2022190046</v>
          </cell>
          <cell r="D214" t="str">
            <v>10DHDB1</v>
          </cell>
          <cell r="E214" t="str">
            <v>Xây dựng hệ thống quản lý an toàn thực phẩm BRC (phiên bản 8) cho quy trình sản xuất cà phê bột - Kế hoạch kiểm soát mối nguy và kế hoạch phòng vệ thực phẩm</v>
          </cell>
          <cell r="F214" t="str">
            <v>Ngô Duy Anh Triết</v>
          </cell>
          <cell r="G214" t="str">
            <v>Lâm Hoàng Quân</v>
          </cell>
          <cell r="H214" t="str">
            <v>KL10-03-0108</v>
          </cell>
          <cell r="I214">
            <v>10</v>
          </cell>
        </row>
        <row r="215">
          <cell r="C215">
            <v>2022190311</v>
          </cell>
          <cell r="D215" t="str">
            <v>10DHDB2</v>
          </cell>
          <cell r="E215" t="str">
            <v>Xây dựng hệ thống quản lý an toàn thực phẩm FSSC 22000 (phiên bản 5.1) cho quy trình sản xuất rượu đông trùng hạ thảo - Chương trình tiên quyết</v>
          </cell>
          <cell r="F215" t="str">
            <v>Ngô Duy Anh Triết</v>
          </cell>
          <cell r="G215" t="str">
            <v>Lâm Hoàng Quân</v>
          </cell>
          <cell r="H215" t="str">
            <v>KL10-03-0109</v>
          </cell>
          <cell r="I215">
            <v>10</v>
          </cell>
        </row>
        <row r="216">
          <cell r="C216">
            <v>2022190080</v>
          </cell>
          <cell r="D216" t="str">
            <v>10DHDB2</v>
          </cell>
          <cell r="E216" t="str">
            <v>Xây dựng hệ thống quản lý an toàn thực phẩm FSSC 22000 (phiên bản 5.1) cho quy trình sản xuất rượu đông trùng hạ thảo - Kế hoạch kiểm soát mối nguy và kế hoạch phòng ngừa gian lận thực phẩm</v>
          </cell>
          <cell r="F216" t="str">
            <v>Ngô Duy Anh Triết</v>
          </cell>
          <cell r="G216" t="str">
            <v>Lâm Hoàng Quân</v>
          </cell>
          <cell r="H216" t="str">
            <v>KL10-03-0109</v>
          </cell>
          <cell r="I216">
            <v>10</v>
          </cell>
        </row>
        <row r="217">
          <cell r="C217">
            <v>2022190225</v>
          </cell>
          <cell r="D217" t="str">
            <v>10DHDB1</v>
          </cell>
          <cell r="E217" t="str">
            <v>Xây dựng hệ thống quản lý an toàn thực phẩm FSSC 22000 (phiên bản 5.1) cho quy trình sản xuất cà phê hòa tan - Chương trình tiên quyết</v>
          </cell>
          <cell r="F217" t="str">
            <v>Ngô Duy Anh Triết</v>
          </cell>
          <cell r="G217" t="str">
            <v>Lâm Hoàng Quân</v>
          </cell>
          <cell r="H217" t="str">
            <v>KL10-03-0110</v>
          </cell>
          <cell r="I217">
            <v>10</v>
          </cell>
        </row>
        <row r="218">
          <cell r="C218">
            <v>2022190226</v>
          </cell>
          <cell r="D218" t="str">
            <v>10DHDB1</v>
          </cell>
          <cell r="E218" t="str">
            <v>Xây dựng hệ thống quản lý an toàn thực phẩm FSSC 22000 (phiên bản 5.1) cho quy trình sản xuất cà phê hòa tan - Kế hoạch kiểm soát mối nguy</v>
          </cell>
          <cell r="F218" t="str">
            <v>Ngô Duy Anh Triết</v>
          </cell>
          <cell r="G218" t="str">
            <v>Lâm Hoàng Quân</v>
          </cell>
          <cell r="H218" t="str">
            <v>KL10-03-0110</v>
          </cell>
          <cell r="I218">
            <v>10</v>
          </cell>
        </row>
        <row r="219">
          <cell r="C219">
            <v>2022190054</v>
          </cell>
          <cell r="D219" t="str">
            <v>10DHDB1</v>
          </cell>
          <cell r="E219" t="str">
            <v>Xây dựng hệ thống quản lý an toàn thực phẩm FSSC 22000 (phiên bản 5.1) cho quy trình sản xuất cà phê hòa tan - Kế hoạch phòng vệ thực phẩm và kế hoạch phòng ngừa gian lận thực phẩm</v>
          </cell>
          <cell r="F219" t="str">
            <v>Ngô Duy Anh Triết</v>
          </cell>
          <cell r="G219" t="str">
            <v>Lâm Hoàng Quân</v>
          </cell>
          <cell r="H219" t="str">
            <v>KL10-03-0110</v>
          </cell>
          <cell r="I219">
            <v>10</v>
          </cell>
        </row>
        <row r="220">
          <cell r="C220">
            <v>2022190096</v>
          </cell>
          <cell r="D220" t="str">
            <v>10DHDB2</v>
          </cell>
          <cell r="E220" t="str">
            <v>Nghiên cứu phát triển sản phẩm nước hoa bụt giấm lên men</v>
          </cell>
          <cell r="F220" t="str">
            <v>Ngô Duy Anh Triết</v>
          </cell>
          <cell r="G220" t="str">
            <v>Phan Thế Duy</v>
          </cell>
          <cell r="H220" t="str">
            <v>KL10-02-0111</v>
          </cell>
          <cell r="I220">
            <v>8</v>
          </cell>
        </row>
        <row r="221">
          <cell r="C221">
            <v>2022190305</v>
          </cell>
          <cell r="D221" t="str">
            <v>10DHDB2</v>
          </cell>
          <cell r="E221" t="str">
            <v>Nghiên cứu phát triển sản phẩm nước xoài lên men - Khảo sát nguyên liệu và công nghệ</v>
          </cell>
          <cell r="F221" t="str">
            <v>Ngô Duy Anh Triết</v>
          </cell>
          <cell r="G221" t="str">
            <v>Phan Thế Duy</v>
          </cell>
          <cell r="H221" t="str">
            <v>KL10-02-0112</v>
          </cell>
          <cell r="I221">
            <v>8</v>
          </cell>
        </row>
        <row r="222">
          <cell r="C222">
            <v>2022190504</v>
          </cell>
          <cell r="D222" t="str">
            <v>10DHDB2</v>
          </cell>
          <cell r="E222" t="str">
            <v>Nghiên cứu phát triển sản phẩm nước xoài lên men - Khảo sát công nghệ và thương mại hóa sản phẩm</v>
          </cell>
          <cell r="F222" t="str">
            <v>Ngô Duy Anh Triết</v>
          </cell>
          <cell r="G222" t="str">
            <v>Phan Thế Duy</v>
          </cell>
          <cell r="H222" t="str">
            <v>KL10-02-0112</v>
          </cell>
          <cell r="I222">
            <v>8</v>
          </cell>
        </row>
        <row r="223">
          <cell r="C223">
            <v>2005190659</v>
          </cell>
          <cell r="D223" t="str">
            <v>10DHTP1</v>
          </cell>
          <cell r="E223" t="str">
            <v>Lên men nước ép dứa sử dụng nấm men</v>
          </cell>
          <cell r="F223" t="str">
            <v>Nguyễn Bảo Toàn</v>
          </cell>
          <cell r="G223" t="str">
            <v>Phan Thị Kim Liên</v>
          </cell>
          <cell r="H223" t="str">
            <v>KL10-02-0117</v>
          </cell>
          <cell r="I223">
            <v>13</v>
          </cell>
        </row>
        <row r="224">
          <cell r="C224">
            <v>2005191094</v>
          </cell>
          <cell r="D224" t="str">
            <v>10DHTP1</v>
          </cell>
          <cell r="E224" t="str">
            <v>Lên men nước ép dứa sử dụng nấm men</v>
          </cell>
          <cell r="F224" t="str">
            <v>Nguyễn Bảo Toàn</v>
          </cell>
          <cell r="G224" t="str">
            <v>Phan Thị Kim Liên</v>
          </cell>
          <cell r="H224" t="str">
            <v>KL10-02-0117</v>
          </cell>
          <cell r="I224">
            <v>13</v>
          </cell>
        </row>
        <row r="225">
          <cell r="C225">
            <v>2005191517</v>
          </cell>
          <cell r="D225" t="str">
            <v>10DHTP10</v>
          </cell>
          <cell r="E225" t="str">
            <v>Nghiên cứu phát triển sản phẩm snack khoai lang tím gừng non</v>
          </cell>
          <cell r="F225" t="str">
            <v>Nguyễn Bảo Toàn</v>
          </cell>
          <cell r="G225" t="str">
            <v>Nguyễn Phú Đức</v>
          </cell>
          <cell r="H225" t="str">
            <v>KL10-02-0113</v>
          </cell>
          <cell r="I225">
            <v>12</v>
          </cell>
        </row>
        <row r="226">
          <cell r="C226">
            <v>2005190443</v>
          </cell>
          <cell r="D226" t="str">
            <v>10DHTP10</v>
          </cell>
          <cell r="E226" t="str">
            <v>Nghiên cứu phát triển sản phẩm Gừng non lên men</v>
          </cell>
          <cell r="F226" t="str">
            <v>Nguyễn Bảo Toàn</v>
          </cell>
          <cell r="G226" t="str">
            <v>Nguyễn Phú Đức</v>
          </cell>
          <cell r="H226" t="str">
            <v>KL10-02-0114</v>
          </cell>
          <cell r="I226">
            <v>12</v>
          </cell>
        </row>
        <row r="227">
          <cell r="C227">
            <v>2005191347</v>
          </cell>
          <cell r="D227" t="str">
            <v>10DHTP10</v>
          </cell>
          <cell r="E227" t="str">
            <v>Nghiên cứu phát triển sản phẩm Gừng non lên men</v>
          </cell>
          <cell r="F227" t="str">
            <v>Nguyễn Bảo Toàn</v>
          </cell>
          <cell r="G227" t="str">
            <v>Nguyễn Phú Đức</v>
          </cell>
          <cell r="H227" t="str">
            <v>KL10-02-0114</v>
          </cell>
          <cell r="I227">
            <v>12</v>
          </cell>
        </row>
        <row r="228">
          <cell r="C228">
            <v>2005191148</v>
          </cell>
          <cell r="D228" t="str">
            <v>10DHTP4</v>
          </cell>
          <cell r="E228" t="str">
            <v>Nghiên cứu phát triển sản phẩm Nước ép khế chanh dây</v>
          </cell>
          <cell r="F228" t="str">
            <v>Nguyễn Bảo Toàn</v>
          </cell>
          <cell r="G228" t="str">
            <v>Nguyễn Phú Đức</v>
          </cell>
          <cell r="H228" t="str">
            <v>KL10-02-0115</v>
          </cell>
          <cell r="I228">
            <v>12</v>
          </cell>
        </row>
        <row r="229">
          <cell r="C229">
            <v>2005191157</v>
          </cell>
          <cell r="D229" t="str">
            <v>10DHTP4</v>
          </cell>
          <cell r="E229" t="str">
            <v>Nghiên cứu phát triển sản phẩm Nước ép khế chanh dây</v>
          </cell>
          <cell r="F229" t="str">
            <v>Nguyễn Bảo Toàn</v>
          </cell>
          <cell r="G229" t="str">
            <v>Nguyễn Phú Đức</v>
          </cell>
          <cell r="H229" t="str">
            <v>KL10-02-0115</v>
          </cell>
          <cell r="I229">
            <v>12</v>
          </cell>
        </row>
        <row r="230">
          <cell r="C230">
            <v>2005190467</v>
          </cell>
          <cell r="D230" t="str">
            <v>10DHTP2</v>
          </cell>
          <cell r="E230" t="str">
            <v>Phát triển sản phẩm trà bổ sung xoài đóng chai</v>
          </cell>
          <cell r="F230" t="str">
            <v>Nguyễn Bảo Toàn</v>
          </cell>
          <cell r="G230" t="str">
            <v>Hoàng Thị Trúc Quỳnh</v>
          </cell>
          <cell r="H230" t="str">
            <v>KL10-02-0116</v>
          </cell>
          <cell r="I230">
            <v>10</v>
          </cell>
        </row>
        <row r="231">
          <cell r="C231">
            <v>2005191184</v>
          </cell>
          <cell r="D231" t="str">
            <v>10DHTP11</v>
          </cell>
          <cell r="E231" t="str">
            <v>Phát triển sản phẩm trà bổ sung xoài đóng chai</v>
          </cell>
          <cell r="F231" t="str">
            <v>Nguyễn Bảo Toàn</v>
          </cell>
          <cell r="G231" t="str">
            <v>Hoàng Thị Trúc Quỳnh</v>
          </cell>
          <cell r="H231" t="str">
            <v>KL10-02-0116</v>
          </cell>
          <cell r="I231">
            <v>10</v>
          </cell>
        </row>
        <row r="232">
          <cell r="C232">
            <v>2005191023</v>
          </cell>
          <cell r="D232" t="str">
            <v>10DHTP11</v>
          </cell>
          <cell r="E232" t="str">
            <v>Nghiên cứu điều kiện tiền xử lý ảnh hưởng đến hàm lượng chất xơ có trong vỏ quả bưởi da xanh</v>
          </cell>
          <cell r="F232" t="str">
            <v>Nguyễn Cẩm Hường</v>
          </cell>
          <cell r="H232" t="str">
            <v>KL10-01-0119</v>
          </cell>
          <cell r="I232" t="str">
            <v>KBC</v>
          </cell>
        </row>
        <row r="233">
          <cell r="C233">
            <v>2005190847</v>
          </cell>
          <cell r="D233" t="str">
            <v>10DHTP3</v>
          </cell>
          <cell r="E233" t="str">
            <v>Nghiên cứu quy trình chiết tách thu nhận chất xơ từ vỏ quả bưởi năm roi</v>
          </cell>
          <cell r="F233" t="str">
            <v>Nguyễn Cẩm Hường</v>
          </cell>
          <cell r="H233" t="str">
            <v>KL10-01-0120</v>
          </cell>
          <cell r="I233" t="str">
            <v>KBC</v>
          </cell>
        </row>
        <row r="234">
          <cell r="C234">
            <v>2005191066</v>
          </cell>
          <cell r="D234" t="str">
            <v>10DHTP5</v>
          </cell>
          <cell r="E234" t="str">
            <v>Nghiên cứu quy trình chiết tách thu nhận chất xơ từ vỏ quả bưởi năm roi</v>
          </cell>
          <cell r="F234" t="str">
            <v>Nguyễn Cẩm Hường</v>
          </cell>
          <cell r="H234" t="str">
            <v>KL10-01-0120</v>
          </cell>
          <cell r="I234" t="str">
            <v>KBC</v>
          </cell>
        </row>
        <row r="235">
          <cell r="C235">
            <v>2005190473</v>
          </cell>
          <cell r="D235" t="str">
            <v>10DHTP2</v>
          </cell>
          <cell r="E235" t="str">
            <v>Nghiên cứu quy trình chiết tách thu nhận chất xơ từ vỏ quả cam xoàn</v>
          </cell>
          <cell r="F235" t="str">
            <v>Nguyễn Cẩm Hường</v>
          </cell>
          <cell r="H235" t="str">
            <v>KL10-01-0121</v>
          </cell>
          <cell r="I235" t="str">
            <v>KBC</v>
          </cell>
        </row>
        <row r="236">
          <cell r="C236">
            <v>2005190865</v>
          </cell>
          <cell r="D236" t="str">
            <v>10DHTP6</v>
          </cell>
          <cell r="E236" t="str">
            <v>Nghiên cứu quy trình chiết tách thu nhận chất xơ từ vỏ quả cam xoàn</v>
          </cell>
          <cell r="F236" t="str">
            <v>Nguyễn Cẩm Hường</v>
          </cell>
          <cell r="H236" t="str">
            <v>KL10-01-0121</v>
          </cell>
          <cell r="I236" t="str">
            <v>KBC</v>
          </cell>
        </row>
        <row r="237">
          <cell r="C237">
            <v>2005190286</v>
          </cell>
          <cell r="D237" t="str">
            <v>10DHTP3</v>
          </cell>
          <cell r="E237" t="str">
            <v>Nghiên cứu quy trình chiết tách thu nhận chất xơ từ vỏ quả chanh không hạt</v>
          </cell>
          <cell r="F237" t="str">
            <v>Nguyễn Cẩm Hường</v>
          </cell>
          <cell r="H237" t="str">
            <v>KL10-01-0122</v>
          </cell>
          <cell r="I237" t="str">
            <v>KBC</v>
          </cell>
        </row>
        <row r="238">
          <cell r="C238">
            <v>2005190259</v>
          </cell>
          <cell r="D238" t="str">
            <v>10DHTP3</v>
          </cell>
          <cell r="E238" t="str">
            <v>Nghiên cứu quy trình chiết tách thu nhận chất xơ từ vỏ quả chanh không hạt</v>
          </cell>
          <cell r="F238" t="str">
            <v>Nguyễn Cẩm Hường</v>
          </cell>
          <cell r="H238" t="str">
            <v>KL10-01-0122</v>
          </cell>
          <cell r="I238" t="str">
            <v>KBC</v>
          </cell>
        </row>
        <row r="239">
          <cell r="C239">
            <v>2022190304</v>
          </cell>
          <cell r="D239" t="str">
            <v>10DHDB1</v>
          </cell>
          <cell r="E239" t="str">
            <v>Nghiên cứu sự phân bố thành phần chất xơ và hoạt chất sinh học trong một số nguyên liệu cam</v>
          </cell>
          <cell r="F239" t="str">
            <v>Nguyễn Cẩm Hường</v>
          </cell>
          <cell r="H239" t="str">
            <v>KL10-01-0123</v>
          </cell>
          <cell r="I239" t="str">
            <v>KBC</v>
          </cell>
        </row>
        <row r="240">
          <cell r="C240">
            <v>2022190315</v>
          </cell>
          <cell r="D240" t="str">
            <v>10DHDB2</v>
          </cell>
          <cell r="E240" t="str">
            <v>Nghiên cứu điều kiện tiền xử lý ảnh hưởng đến hàm lượng chất xơ có trong vỏ quả cam sành</v>
          </cell>
          <cell r="F240" t="str">
            <v>Nguyễn Cẩm Hường</v>
          </cell>
          <cell r="H240" t="str">
            <v>KL10-01-0124</v>
          </cell>
          <cell r="I240" t="str">
            <v>KBC</v>
          </cell>
        </row>
        <row r="241">
          <cell r="C241">
            <v>2022190213</v>
          </cell>
          <cell r="D241" t="str">
            <v>10DHDB2</v>
          </cell>
          <cell r="E241" t="str">
            <v>Nghiên cứu quy trình chiết tách thu nhận chất xơ từ vỏ quả bưởi da xanh</v>
          </cell>
          <cell r="F241" t="str">
            <v>Nguyễn Cẩm Hường</v>
          </cell>
          <cell r="H241" t="str">
            <v>KL10-01-0125</v>
          </cell>
          <cell r="I241" t="str">
            <v>KBC</v>
          </cell>
        </row>
        <row r="242">
          <cell r="C242">
            <v>2022190503</v>
          </cell>
          <cell r="D242" t="str">
            <v>10DHDB2</v>
          </cell>
          <cell r="E242" t="str">
            <v>Nghiên cứu quy trình chiết tách thu nhận chất xơ từ vỏ quả bưởi da xanh</v>
          </cell>
          <cell r="F242" t="str">
            <v>Nguyễn Cẩm Hường</v>
          </cell>
          <cell r="H242" t="str">
            <v>KL10-01-0125</v>
          </cell>
          <cell r="I242" t="str">
            <v>KBC</v>
          </cell>
        </row>
        <row r="243">
          <cell r="C243">
            <v>2022190244</v>
          </cell>
          <cell r="D243" t="str">
            <v>10DHDB2</v>
          </cell>
          <cell r="E243" t="str">
            <v>Nghiên cứu quy trình chiết tách thu nhận chất xơ từ vỏ quả cam sành</v>
          </cell>
          <cell r="F243" t="str">
            <v>Nguyễn Cẩm Hường</v>
          </cell>
          <cell r="H243" t="str">
            <v>KL10-01-0126</v>
          </cell>
          <cell r="I243" t="str">
            <v>KBC</v>
          </cell>
        </row>
        <row r="244">
          <cell r="C244">
            <v>2022190507</v>
          </cell>
          <cell r="D244" t="str">
            <v>10DHDB2</v>
          </cell>
          <cell r="E244" t="str">
            <v>Nghiên cứu quy trình chiết tách thu nhận chất xơ từ vỏ quả cam sành</v>
          </cell>
          <cell r="F244" t="str">
            <v>Nguyễn Cẩm Hường</v>
          </cell>
          <cell r="H244" t="str">
            <v>KL10-01-0126</v>
          </cell>
          <cell r="I244" t="str">
            <v>KBC</v>
          </cell>
        </row>
        <row r="245">
          <cell r="C245">
            <v>2005190067</v>
          </cell>
          <cell r="D245" t="str">
            <v>10DHTP2</v>
          </cell>
          <cell r="E245" t="str">
            <v>Nghiên cứu sự phân bố thành phần chất xơ và hoạt chất sinh học trong một số nguyên liệu bưởi</v>
          </cell>
          <cell r="F245" t="str">
            <v>Nguyễn Cẩm Hường</v>
          </cell>
          <cell r="G245" t="str">
            <v>Hoàng Thái Hà</v>
          </cell>
          <cell r="H245" t="str">
            <v>KL10-01-0118</v>
          </cell>
          <cell r="I245">
            <v>2</v>
          </cell>
        </row>
        <row r="246">
          <cell r="C246">
            <v>2005191617</v>
          </cell>
          <cell r="D246" t="str">
            <v>10DHTP12</v>
          </cell>
          <cell r="E246" t="str">
            <v>Xây dựng hệ thống quản lý chất lượng an toàn thực phẩm theo tiêu chuẩn HACCP cho sản phẩm đùi ếch đông lạnh IQF tại công ty Seasprimex</v>
          </cell>
          <cell r="F246" t="str">
            <v>Nguyễn Công Bỉnh</v>
          </cell>
          <cell r="G246" t="str">
            <v>Nguyễn Thị Quỳnh Trang</v>
          </cell>
          <cell r="H246" t="str">
            <v>KL10-03-0127</v>
          </cell>
          <cell r="I246">
            <v>5</v>
          </cell>
        </row>
        <row r="247">
          <cell r="C247">
            <v>2005190486</v>
          </cell>
          <cell r="D247" t="str">
            <v>10DHTP2</v>
          </cell>
          <cell r="E247" t="str">
            <v>Xây dựng hệ thống quản lý chất lượng an toàn thực phẩm theo tiêu chuẩn HACCP cho sản phẩm đùi ếch đông lạnh IQF tại công ty Seasprimex</v>
          </cell>
          <cell r="F247" t="str">
            <v>Nguyễn Công Bỉnh</v>
          </cell>
          <cell r="G247" t="str">
            <v>Nguyễn Thị Quỳnh Trang</v>
          </cell>
          <cell r="H247" t="str">
            <v>KL10-03-0127</v>
          </cell>
          <cell r="I247">
            <v>5</v>
          </cell>
        </row>
        <row r="248">
          <cell r="C248">
            <v>2005190363</v>
          </cell>
          <cell r="D248" t="str">
            <v>10DHTP2</v>
          </cell>
          <cell r="E248" t="str">
            <v>Xây dựng hệ thống quản lý chất lượng an toàn thực phẩm theo tiêu chuẩn HACCP cho sản phẩm đùi ếch đông lạnh IQF tại công ty Seasprimex</v>
          </cell>
          <cell r="F248" t="str">
            <v>Nguyễn Công Bỉnh</v>
          </cell>
          <cell r="G248" t="str">
            <v>Nguyễn Thị Quỳnh Trang</v>
          </cell>
          <cell r="H248" t="str">
            <v>KL10-03-0127</v>
          </cell>
          <cell r="I248">
            <v>5</v>
          </cell>
        </row>
        <row r="249">
          <cell r="C249">
            <v>2005190883</v>
          </cell>
          <cell r="D249" t="str">
            <v>10DHTP2</v>
          </cell>
          <cell r="E249" t="str">
            <v>Xây dựng hệ thống quản lý chất lượng an toàn thực phẩm theo tiêu chuẩn HACCP cho sản phẩm cá fillet đông lạnh tại công ty Seasprimex</v>
          </cell>
          <cell r="F249" t="str">
            <v>Nguyễn Công Bỉnh</v>
          </cell>
          <cell r="G249" t="str">
            <v>Nguyễn Thị Quỳnh Trang</v>
          </cell>
          <cell r="H249" t="str">
            <v>KL10-03-0128</v>
          </cell>
          <cell r="I249">
            <v>5</v>
          </cell>
        </row>
        <row r="250">
          <cell r="C250">
            <v>2005190731</v>
          </cell>
          <cell r="D250" t="str">
            <v>10DHTP8</v>
          </cell>
          <cell r="E250" t="str">
            <v>Xây dựng hệ thống quản lý chất lượng an toàn thực phẩm theo tiêu chuẩn HACCP cho sản phẩm chả giò rế tôm tại công ty cofidec</v>
          </cell>
          <cell r="F250" t="str">
            <v>Nguyễn Công Bỉnh</v>
          </cell>
          <cell r="G250" t="str">
            <v>Nguyễn Hoàng Anh</v>
          </cell>
          <cell r="H250" t="str">
            <v>KL10-03-0129</v>
          </cell>
          <cell r="I250">
            <v>5</v>
          </cell>
        </row>
        <row r="251">
          <cell r="C251">
            <v>2005190642</v>
          </cell>
          <cell r="D251" t="str">
            <v>10DHTP6</v>
          </cell>
          <cell r="E251" t="str">
            <v>Xây dựng hệ thống quản lý chất lượng an toàn thực phẩm theo tiêu chuẩn HACCP cho sản phẩm chả giò rế tôm tại công ty cofidec</v>
          </cell>
          <cell r="F251" t="str">
            <v>Nguyễn Công Bỉnh</v>
          </cell>
          <cell r="G251" t="str">
            <v>Nguyễn Hoàng Anh</v>
          </cell>
          <cell r="H251" t="str">
            <v>KL10-03-0129</v>
          </cell>
          <cell r="I251">
            <v>5</v>
          </cell>
        </row>
        <row r="252">
          <cell r="C252">
            <v>2005190197</v>
          </cell>
          <cell r="D252" t="str">
            <v>10DHTP2</v>
          </cell>
          <cell r="E252" t="str">
            <v>Nghiên cứu sản xuất trà thảo mộc từ nhãn lồng và bạc hà</v>
          </cell>
          <cell r="F252" t="str">
            <v>Nguyễn Đình Thị Như Nguyện</v>
          </cell>
          <cell r="H252" t="str">
            <v>KL10-02-0133</v>
          </cell>
          <cell r="I252" t="str">
            <v>KBC</v>
          </cell>
        </row>
        <row r="253">
          <cell r="C253">
            <v>2005191128</v>
          </cell>
          <cell r="D253" t="str">
            <v>10DHTP1</v>
          </cell>
          <cell r="E253" t="str">
            <v>Nghiên cứu sản xuất sữa chua vị ổi hồng</v>
          </cell>
          <cell r="F253" t="str">
            <v>Nguyễn Đình Thị Như Nguyện</v>
          </cell>
          <cell r="G253" t="str">
            <v>Nguyễn Thị Thu Huyền</v>
          </cell>
          <cell r="H253" t="str">
            <v>KL10-02-0132</v>
          </cell>
          <cell r="I253">
            <v>17</v>
          </cell>
        </row>
        <row r="254">
          <cell r="C254">
            <v>2005191611</v>
          </cell>
          <cell r="D254" t="str">
            <v>10DHTP12</v>
          </cell>
          <cell r="E254" t="str">
            <v>Nghiên cứu sản xuất sữa chua vị ổi hồng</v>
          </cell>
          <cell r="F254" t="str">
            <v>Nguyễn Đình Thị Như Nguyện</v>
          </cell>
          <cell r="G254" t="str">
            <v>Nguyễn Thị Thu Huyền</v>
          </cell>
          <cell r="H254" t="str">
            <v>KL10-02-0132</v>
          </cell>
          <cell r="I254">
            <v>17</v>
          </cell>
        </row>
        <row r="255">
          <cell r="C255">
            <v>2005191035</v>
          </cell>
          <cell r="D255" t="str">
            <v>10DHTP7</v>
          </cell>
          <cell r="E255" t="str">
            <v>Nguyên cứu sản xuất kẹo dẻo từ quả bần</v>
          </cell>
          <cell r="F255" t="str">
            <v>Nguyễn Đình Thị Như Nguyện</v>
          </cell>
          <cell r="G255" t="str">
            <v>Hoàng Thị Ngọc Nhơn</v>
          </cell>
          <cell r="H255" t="str">
            <v>KL10-02-0131</v>
          </cell>
          <cell r="I255">
            <v>15</v>
          </cell>
        </row>
        <row r="256">
          <cell r="C256">
            <v>2005191246</v>
          </cell>
          <cell r="D256" t="str">
            <v>10DHTP2</v>
          </cell>
          <cell r="E256" t="str">
            <v>Nghiên cứu sản xuất trà thảo mộc từ nhãn lồng và bạc hà</v>
          </cell>
          <cell r="F256" t="str">
            <v>Nguyễn Đình Thị Như Nguyện</v>
          </cell>
          <cell r="G256" t="str">
            <v>Hoàng Thị Ngọc Nhơn</v>
          </cell>
          <cell r="H256" t="str">
            <v>KL10-02-0133</v>
          </cell>
          <cell r="I256">
            <v>15</v>
          </cell>
        </row>
        <row r="257">
          <cell r="C257">
            <v>2005190304</v>
          </cell>
          <cell r="D257" t="str">
            <v>10DHTP2</v>
          </cell>
          <cell r="E257" t="str">
            <v>Nghiên cứu sản xuất trà thảo mộc từ lá sake và lá mãng cầu</v>
          </cell>
          <cell r="F257" t="str">
            <v>Nguyễn Đình Thị Như Nguyện</v>
          </cell>
          <cell r="G257" t="str">
            <v>Hoàng Thị Ngọc Nhơn</v>
          </cell>
          <cell r="H257" t="str">
            <v>KL10-02-0134</v>
          </cell>
          <cell r="I257">
            <v>15</v>
          </cell>
        </row>
        <row r="258">
          <cell r="C258">
            <v>2005190635</v>
          </cell>
          <cell r="D258" t="str">
            <v>10DHTP6</v>
          </cell>
          <cell r="E258" t="str">
            <v>Nghiên cứu sản xuất trà thảo mộc từ lá sake và lá mãng cầu</v>
          </cell>
          <cell r="F258" t="str">
            <v>Nguyễn Đình Thị Như Nguyện</v>
          </cell>
          <cell r="G258" t="str">
            <v>Hoàng Thị Ngọc Nhơn</v>
          </cell>
          <cell r="H258" t="str">
            <v>KL10-02-0134</v>
          </cell>
          <cell r="I258">
            <v>15</v>
          </cell>
        </row>
        <row r="259">
          <cell r="C259">
            <v>2005191198</v>
          </cell>
          <cell r="D259" t="str">
            <v>10DHTP4</v>
          </cell>
          <cell r="E259" t="str">
            <v>Nghiên cứu sản xuất sản phẩm giả thịt từ nguyên liệu đậu (đậu đỏ, đậu đen)</v>
          </cell>
          <cell r="F259" t="str">
            <v>Nguyễn Đình Thị Như Nguyện</v>
          </cell>
          <cell r="G259" t="str">
            <v>Hoàng Thị Ngọc Nhơn</v>
          </cell>
          <cell r="H259" t="str">
            <v>KL10-02-0135</v>
          </cell>
          <cell r="I259">
            <v>15</v>
          </cell>
        </row>
        <row r="260">
          <cell r="C260">
            <v>2005191016</v>
          </cell>
          <cell r="D260" t="str">
            <v>10DHTP4</v>
          </cell>
          <cell r="E260" t="str">
            <v>Nghiên cứu sản xuất sản phẩm giả thịt từ nguyên liệu đậu (đậu đỏ, đậu đen)</v>
          </cell>
          <cell r="F260" t="str">
            <v>Nguyễn Đình Thị Như Nguyện</v>
          </cell>
          <cell r="G260" t="str">
            <v>Hoàng Thị Ngọc Nhơn</v>
          </cell>
          <cell r="H260" t="str">
            <v>KL10-02-0135</v>
          </cell>
          <cell r="I260">
            <v>15</v>
          </cell>
        </row>
        <row r="261">
          <cell r="C261">
            <v>2005191022</v>
          </cell>
          <cell r="D261" t="str">
            <v>10DHTP4</v>
          </cell>
          <cell r="E261" t="str">
            <v>Nghiên cứu quá trình sản xuất polyphenol từ nguyên liệu lá sa kê</v>
          </cell>
          <cell r="F261" t="str">
            <v>Nguyễn Đình Thị Như Nguyện</v>
          </cell>
          <cell r="G261" t="str">
            <v>Nguyễn Văn Anh</v>
          </cell>
          <cell r="H261" t="str">
            <v>KL10-01-0130</v>
          </cell>
          <cell r="I261">
            <v>7</v>
          </cell>
        </row>
        <row r="262">
          <cell r="C262">
            <v>2005190019</v>
          </cell>
          <cell r="D262" t="str">
            <v>10DHTP4</v>
          </cell>
          <cell r="E262" t="str">
            <v>Nghiên cứu quá trình sản xuất polyphenol từ nguyên liệu lá sa kê</v>
          </cell>
          <cell r="F262" t="str">
            <v>Nguyễn Đình Thị Như Nguyện</v>
          </cell>
          <cell r="G262" t="str">
            <v>Nguyễn Văn Anh</v>
          </cell>
          <cell r="H262" t="str">
            <v>KL10-01-0130</v>
          </cell>
          <cell r="I262">
            <v>7</v>
          </cell>
        </row>
        <row r="263">
          <cell r="C263">
            <v>2005191509</v>
          </cell>
          <cell r="D263" t="str">
            <v>10DHTP7</v>
          </cell>
          <cell r="E263" t="str">
            <v>Nghiên cứu quy trình sản xuất bánh mì gạo</v>
          </cell>
          <cell r="F263" t="str">
            <v>Nguyễn Hoàng Anh</v>
          </cell>
          <cell r="H263" t="str">
            <v>KL10-02-0139</v>
          </cell>
          <cell r="I263" t="str">
            <v>KBC</v>
          </cell>
        </row>
        <row r="264">
          <cell r="C264">
            <v>2005190119</v>
          </cell>
          <cell r="D264" t="str">
            <v>10DHTP2</v>
          </cell>
          <cell r="E264" t="str">
            <v>Nghiên cứu hoàn thiện quy trình sản xuất sữa bột đậu nành</v>
          </cell>
          <cell r="F264" t="str">
            <v>Nguyễn Hoàng Anh</v>
          </cell>
          <cell r="G264" t="str">
            <v>Hoàng Thị Ngọc Nhơn</v>
          </cell>
          <cell r="H264" t="str">
            <v>KL10-02-0137</v>
          </cell>
          <cell r="I264">
            <v>15</v>
          </cell>
        </row>
        <row r="265">
          <cell r="C265">
            <v>2005190173</v>
          </cell>
          <cell r="D265" t="str">
            <v>10DHTP5</v>
          </cell>
          <cell r="E265" t="str">
            <v>Nghiên cứu hoàn thiện quy trình sản xuất sữa bột đậu nành</v>
          </cell>
          <cell r="F265" t="str">
            <v>Nguyễn Hoàng Anh</v>
          </cell>
          <cell r="G265" t="str">
            <v>Hoàng Thị Ngọc Nhơn</v>
          </cell>
          <cell r="H265" t="str">
            <v>KL10-02-0137</v>
          </cell>
          <cell r="I265">
            <v>15</v>
          </cell>
        </row>
        <row r="266">
          <cell r="C266">
            <v>2005190169</v>
          </cell>
          <cell r="D266" t="str">
            <v>10DHTP3</v>
          </cell>
          <cell r="E266" t="str">
            <v>Nghiên cứu quy trình sản xuất bánh quy gạo</v>
          </cell>
          <cell r="F266" t="str">
            <v>Nguyễn Hoàng Anh</v>
          </cell>
          <cell r="G266" t="str">
            <v>Đỗ Vĩnh Long</v>
          </cell>
          <cell r="H266" t="str">
            <v>KL10-02-0136</v>
          </cell>
          <cell r="I266">
            <v>4</v>
          </cell>
        </row>
        <row r="267">
          <cell r="C267">
            <v>2005191231</v>
          </cell>
          <cell r="D267" t="str">
            <v>10DHTP11</v>
          </cell>
          <cell r="E267" t="str">
            <v>Khảo sát các yếu tố ảnh hưởng đến hoạt động của enzyme pullulanase trong quy trình sản xuất tinh bột gạo</v>
          </cell>
          <cell r="F267" t="str">
            <v>Nguyễn Hoàng Anh</v>
          </cell>
          <cell r="G267" t="str">
            <v>Lê Doãn Dũng</v>
          </cell>
          <cell r="H267" t="str">
            <v>KL10-02-0138</v>
          </cell>
          <cell r="I267">
            <v>4</v>
          </cell>
        </row>
        <row r="268">
          <cell r="C268">
            <v>2005190324</v>
          </cell>
          <cell r="D268" t="str">
            <v>10DHTP11</v>
          </cell>
          <cell r="E268" t="str">
            <v>Khảo sát các yếu tố ảnh hưởng đến hoạt động của enzyme pullulanase trong quy trình sản xuất tinh bột gạo</v>
          </cell>
          <cell r="F268" t="str">
            <v>Nguyễn Hoàng Anh</v>
          </cell>
          <cell r="G268" t="str">
            <v>Lê Doãn Dũng</v>
          </cell>
          <cell r="H268" t="str">
            <v>KL10-02-0138</v>
          </cell>
          <cell r="I268">
            <v>4</v>
          </cell>
        </row>
        <row r="269">
          <cell r="C269">
            <v>2005191032</v>
          </cell>
          <cell r="D269" t="str">
            <v>10DHTP6</v>
          </cell>
          <cell r="E269" t="str">
            <v>Nghiên cứu quy trình sản xuất bánh mì gạo</v>
          </cell>
          <cell r="F269" t="str">
            <v>Nguyễn Hoàng Anh</v>
          </cell>
          <cell r="G269" t="str">
            <v>Đỗ Vĩnh Long</v>
          </cell>
          <cell r="H269" t="str">
            <v>KL10-02-0140</v>
          </cell>
          <cell r="I269">
            <v>4</v>
          </cell>
        </row>
        <row r="270">
          <cell r="C270">
            <v>2005190301</v>
          </cell>
          <cell r="D270" t="str">
            <v>10DHTP9</v>
          </cell>
          <cell r="E270" t="str">
            <v>Nghiên cứu quy trình sản xuất tinh bột gạo</v>
          </cell>
          <cell r="F270" t="str">
            <v>Nguyễn Hoàng Anh</v>
          </cell>
          <cell r="G270" t="str">
            <v>Đỗ Vĩnh Long</v>
          </cell>
          <cell r="H270" t="str">
            <v>KL10-02-0141</v>
          </cell>
          <cell r="I270">
            <v>4</v>
          </cell>
        </row>
        <row r="271">
          <cell r="C271">
            <v>2005191166</v>
          </cell>
          <cell r="D271" t="str">
            <v>10DHTP11</v>
          </cell>
          <cell r="E271" t="str">
            <v>Nghiên cứu quy trình sản xuất tinh bột gạo</v>
          </cell>
          <cell r="F271" t="str">
            <v>Nguyễn Hoàng Anh</v>
          </cell>
          <cell r="G271" t="str">
            <v>Đỗ Vĩnh Long</v>
          </cell>
          <cell r="H271" t="str">
            <v>KL10-02-0141</v>
          </cell>
          <cell r="I271">
            <v>4</v>
          </cell>
        </row>
        <row r="272">
          <cell r="C272">
            <v>2005190072</v>
          </cell>
          <cell r="D272" t="str">
            <v>10DHTP5</v>
          </cell>
          <cell r="E272" t="str">
            <v>Nghiên cứu quy trình sản xuất trà rau đắng đất</v>
          </cell>
          <cell r="F272" t="str">
            <v>Nguyễn Hoàng Anh</v>
          </cell>
          <cell r="G272" t="str">
            <v>Lê Doãn Dũng</v>
          </cell>
          <cell r="H272" t="str">
            <v>KL10-02-0142</v>
          </cell>
          <cell r="I272">
            <v>4</v>
          </cell>
        </row>
        <row r="273">
          <cell r="C273">
            <v>2005190563</v>
          </cell>
          <cell r="D273" t="str">
            <v>10DHTP5</v>
          </cell>
          <cell r="E273" t="str">
            <v>Nghiên cứu quy trình sản xuất trà rau đắng đất</v>
          </cell>
          <cell r="F273" t="str">
            <v>Nguyễn Hoàng Anh</v>
          </cell>
          <cell r="G273" t="str">
            <v>Lê Doãn Dũng</v>
          </cell>
          <cell r="H273" t="str">
            <v>KL10-02-0142</v>
          </cell>
          <cell r="I273">
            <v>4</v>
          </cell>
        </row>
        <row r="274">
          <cell r="C274">
            <v>2005191324</v>
          </cell>
          <cell r="D274" t="str">
            <v>10DTHP5</v>
          </cell>
          <cell r="E274" t="str">
            <v>Nghiên cứu quy trình sản xuất trà rau đắng đất</v>
          </cell>
          <cell r="F274" t="str">
            <v>Nguyễn Hoàng Anh</v>
          </cell>
          <cell r="G274" t="str">
            <v>Lê Doãn Dũng</v>
          </cell>
          <cell r="H274" t="str">
            <v>KL10-02-0142</v>
          </cell>
          <cell r="I274">
            <v>4</v>
          </cell>
        </row>
        <row r="275">
          <cell r="C275">
            <v>2005191178</v>
          </cell>
          <cell r="D275" t="str">
            <v>10DHTP5</v>
          </cell>
          <cell r="E275" t="str">
            <v>Nghiên cứu quy trình sản xuất cơm ăn liền</v>
          </cell>
          <cell r="F275" t="str">
            <v>Nguyễn Hoàng Anh</v>
          </cell>
          <cell r="G275" t="str">
            <v>Đỗ Vĩnh Long</v>
          </cell>
          <cell r="H275" t="str">
            <v>KL10-02-0143</v>
          </cell>
          <cell r="I275">
            <v>4</v>
          </cell>
        </row>
        <row r="276">
          <cell r="C276">
            <v>2005190143</v>
          </cell>
          <cell r="D276" t="str">
            <v>10DHTP11</v>
          </cell>
          <cell r="E276" t="str">
            <v>Nghiên cứu quy trình sản xuất cơm ăn liền</v>
          </cell>
          <cell r="F276" t="str">
            <v>Nguyễn Hoàng Anh</v>
          </cell>
          <cell r="G276" t="str">
            <v>Đỗ Vĩnh Long</v>
          </cell>
          <cell r="H276" t="str">
            <v>KL10-02-0143</v>
          </cell>
          <cell r="I276">
            <v>4</v>
          </cell>
        </row>
        <row r="277">
          <cell r="C277">
            <v>2005190469</v>
          </cell>
          <cell r="D277" t="str">
            <v>10DHTP1</v>
          </cell>
          <cell r="E277" t="str">
            <v>Nghiên cứu quy trình sản xuất gạo đồ</v>
          </cell>
          <cell r="F277" t="str">
            <v>Nguyễn Hoàng Anh</v>
          </cell>
          <cell r="G277" t="str">
            <v>Đỗ Vĩnh Long</v>
          </cell>
          <cell r="H277" t="str">
            <v>KL10-02-0144</v>
          </cell>
          <cell r="I277">
            <v>4</v>
          </cell>
        </row>
        <row r="278">
          <cell r="C278">
            <v>2005191134</v>
          </cell>
          <cell r="D278" t="str">
            <v>10DHTP1</v>
          </cell>
          <cell r="E278" t="str">
            <v>Nghiên cứu quy trình sản xuất gạo đồ</v>
          </cell>
          <cell r="F278" t="str">
            <v>Nguyễn Hoàng Anh</v>
          </cell>
          <cell r="G278" t="str">
            <v>Đỗ Vĩnh Long</v>
          </cell>
          <cell r="H278" t="str">
            <v>KL10-02-0144</v>
          </cell>
          <cell r="I278">
            <v>4</v>
          </cell>
        </row>
        <row r="279">
          <cell r="C279">
            <v>2005190579</v>
          </cell>
          <cell r="D279" t="str">
            <v>10DHTP7</v>
          </cell>
          <cell r="E279" t="str">
            <v>Nghiên cứu quy trình sản xuất gạo đồ</v>
          </cell>
          <cell r="F279" t="str">
            <v>Nguyễn Hoàng Anh</v>
          </cell>
          <cell r="G279" t="str">
            <v>Đỗ Vĩnh Long</v>
          </cell>
          <cell r="H279" t="str">
            <v>KL10-02-0144</v>
          </cell>
          <cell r="I279">
            <v>4</v>
          </cell>
        </row>
        <row r="280">
          <cell r="C280">
            <v>2005191565</v>
          </cell>
          <cell r="D280" t="str">
            <v>10DHTP12</v>
          </cell>
          <cell r="E280" t="str">
            <v>Nghiên cứu quá trình tạo thức uống lên men từ quả chanh dây</v>
          </cell>
          <cell r="F280" t="str">
            <v>Nguyễn Phan Khánh Hòa</v>
          </cell>
          <cell r="G280" t="str">
            <v>Lê Thị Thúy Hằng</v>
          </cell>
          <cell r="H280" t="str">
            <v>KL10-02-0149</v>
          </cell>
          <cell r="I280">
            <v>17</v>
          </cell>
        </row>
        <row r="281">
          <cell r="C281">
            <v>2005190517</v>
          </cell>
          <cell r="D281" t="str">
            <v>10DHTP7</v>
          </cell>
          <cell r="E281" t="str">
            <v>Nghiên cứu quá trình tạo thức uống lên men từ quả chanh dây</v>
          </cell>
          <cell r="F281" t="str">
            <v>Nguyễn Phan Khánh Hòa</v>
          </cell>
          <cell r="G281" t="str">
            <v>Lê Thị Thúy Hằng</v>
          </cell>
          <cell r="H281" t="str">
            <v>KL10-02-0149</v>
          </cell>
          <cell r="I281">
            <v>17</v>
          </cell>
        </row>
        <row r="282">
          <cell r="C282">
            <v>2005190903</v>
          </cell>
          <cell r="D282" t="str">
            <v>10DHTP1</v>
          </cell>
          <cell r="E282" t="str">
            <v>Nghiên cứu quá trình tạo sản phẩm nước dừa lên men từ kefir</v>
          </cell>
          <cell r="F282" t="str">
            <v>Nguyễn Phan Khánh Hòa</v>
          </cell>
          <cell r="G282" t="str">
            <v>Lê Thị Thúy Hằng</v>
          </cell>
          <cell r="H282" t="str">
            <v>KL10-02-0150</v>
          </cell>
          <cell r="I282">
            <v>17</v>
          </cell>
        </row>
        <row r="283">
          <cell r="C283">
            <v>2005191610</v>
          </cell>
          <cell r="D283" t="str">
            <v>10DHTP10</v>
          </cell>
          <cell r="E283" t="str">
            <v>Thử nghiệm tạo sản phẩm sữa chua up ngược từ men giống kefir</v>
          </cell>
          <cell r="F283" t="str">
            <v>Nguyễn Phan Khánh Hòa</v>
          </cell>
          <cell r="G283" t="str">
            <v>Lê Thị Thúy Hằng</v>
          </cell>
          <cell r="H283" t="str">
            <v>KL10-02-0151</v>
          </cell>
          <cell r="I283">
            <v>17</v>
          </cell>
        </row>
        <row r="284">
          <cell r="C284">
            <v>2005191050</v>
          </cell>
          <cell r="D284" t="str">
            <v>10DHTP10</v>
          </cell>
          <cell r="E284" t="str">
            <v>Thử nghiệm tạo sản phẩm sữa chua up ngược từ men giống kefir</v>
          </cell>
          <cell r="F284" t="str">
            <v>Nguyễn Phan Khánh Hòa</v>
          </cell>
          <cell r="G284" t="str">
            <v>Lê Thị Thúy Hằng</v>
          </cell>
          <cell r="H284" t="str">
            <v>KL10-02-0151</v>
          </cell>
          <cell r="I284">
            <v>17</v>
          </cell>
        </row>
        <row r="285">
          <cell r="C285">
            <v>2005191349</v>
          </cell>
          <cell r="D285" t="str">
            <v>10DHTP12</v>
          </cell>
          <cell r="E285" t="str">
            <v>Nghiên cứu quá trình tạo sản phẩm nước thơm mật lên men từ kefir</v>
          </cell>
          <cell r="F285" t="str">
            <v>Nguyễn Phan Khánh Hòa</v>
          </cell>
          <cell r="G285" t="str">
            <v>Lê Thị Thúy Hằng</v>
          </cell>
          <cell r="H285" t="str">
            <v>KL10-02-0152</v>
          </cell>
          <cell r="I285">
            <v>17</v>
          </cell>
        </row>
        <row r="286">
          <cell r="C286">
            <v>2005191285</v>
          </cell>
          <cell r="D286" t="str">
            <v>10DHTP9</v>
          </cell>
          <cell r="E286" t="str">
            <v>Nghiên cứu quá trình tạo sản phẩm nước thơm mật lên men từ kefir</v>
          </cell>
          <cell r="F286" t="str">
            <v>Nguyễn Phan Khánh Hòa</v>
          </cell>
          <cell r="G286" t="str">
            <v>Lê Thị Thúy Hằng</v>
          </cell>
          <cell r="H286" t="str">
            <v>KL10-02-0152</v>
          </cell>
          <cell r="I286">
            <v>17</v>
          </cell>
        </row>
        <row r="287">
          <cell r="C287">
            <v>2005190069</v>
          </cell>
          <cell r="D287" t="str">
            <v>10DHTP11</v>
          </cell>
          <cell r="E287" t="str">
            <v>Nghiên cứu quá trình tạo sản phẩm trà túi lọc từ cây lạc tiên</v>
          </cell>
          <cell r="F287" t="str">
            <v>Nguyễn Phan Khánh Hòa</v>
          </cell>
          <cell r="G287" t="str">
            <v>Nguyễn Thị Hải Hòa</v>
          </cell>
          <cell r="H287" t="str">
            <v>KL10-02-0147</v>
          </cell>
          <cell r="I287">
            <v>16</v>
          </cell>
        </row>
        <row r="288">
          <cell r="C288">
            <v>2005190392</v>
          </cell>
          <cell r="D288" t="str">
            <v>10DHTP11</v>
          </cell>
          <cell r="E288" t="str">
            <v>Nghiên cứu quá trình tạo sản phẩm trà túi lọc từ cây lạc tiên</v>
          </cell>
          <cell r="F288" t="str">
            <v>Nguyễn Phan Khánh Hòa</v>
          </cell>
          <cell r="G288" t="str">
            <v>Nguyễn Thị Hải Hòa</v>
          </cell>
          <cell r="H288" t="str">
            <v>KL10-02-0147</v>
          </cell>
          <cell r="I288">
            <v>16</v>
          </cell>
        </row>
        <row r="289">
          <cell r="C289">
            <v>2005190471</v>
          </cell>
          <cell r="D289" t="str">
            <v>10DHTP11</v>
          </cell>
          <cell r="E289" t="str">
            <v>Nghiên cứu quá trình tạo sản phẩm trà túi lọc từ cây lạc tiên</v>
          </cell>
          <cell r="F289" t="str">
            <v>Nguyễn Phan Khánh Hòa</v>
          </cell>
          <cell r="G289" t="str">
            <v>Nguyễn Thị Hải Hòa</v>
          </cell>
          <cell r="H289" t="str">
            <v>KL10-02-0147</v>
          </cell>
          <cell r="I289">
            <v>16</v>
          </cell>
        </row>
        <row r="290">
          <cell r="C290">
            <v>2005190321</v>
          </cell>
          <cell r="D290" t="str">
            <v>10DHTP7</v>
          </cell>
          <cell r="E290" t="str">
            <v>Nghiên cứu quá trình tạo bột màu từ bắp cải tím và ứng dụng trong sản phẩm hạt trân châu tím</v>
          </cell>
          <cell r="F290" t="str">
            <v>Nguyễn Phan Khánh Hòa</v>
          </cell>
          <cell r="G290" t="str">
            <v>Nguyễn Công Bỉnh</v>
          </cell>
          <cell r="H290" t="str">
            <v>KL10-02-0148</v>
          </cell>
          <cell r="I290">
            <v>16</v>
          </cell>
        </row>
        <row r="291">
          <cell r="C291">
            <v>2005190293</v>
          </cell>
          <cell r="D291" t="str">
            <v>10DHTP5</v>
          </cell>
          <cell r="E291" t="str">
            <v>Nghiên cứu quá trình tạo bột màu từ bắp cải tím và ứng dụng trong sản phẩm hạt trân châu tím</v>
          </cell>
          <cell r="F291" t="str">
            <v>Nguyễn Phan Khánh Hòa</v>
          </cell>
          <cell r="G291" t="str">
            <v>Nguyễn Công Bỉnh</v>
          </cell>
          <cell r="H291" t="str">
            <v>KL10-02-0148</v>
          </cell>
          <cell r="I291">
            <v>16</v>
          </cell>
        </row>
        <row r="292">
          <cell r="C292">
            <v>2005191331</v>
          </cell>
          <cell r="D292" t="str">
            <v>10DHTP12</v>
          </cell>
          <cell r="E292" t="str">
            <v>Thử nghiệm tạo sản phẩm nước dâu tằm lên men kefir</v>
          </cell>
          <cell r="F292" t="str">
            <v>Nguyễn Phan Khánh Hòa</v>
          </cell>
          <cell r="G292" t="str">
            <v>Nguyễn Công Bỉnh</v>
          </cell>
          <cell r="H292" t="str">
            <v>KL10-02-0153</v>
          </cell>
          <cell r="I292">
            <v>16</v>
          </cell>
        </row>
        <row r="293">
          <cell r="C293">
            <v>2005190360</v>
          </cell>
          <cell r="D293" t="str">
            <v>10DHTP14</v>
          </cell>
          <cell r="E293" t="str">
            <v>Thử nghiệm tạo sản phẩm nước dâu tằm lên men kefir</v>
          </cell>
          <cell r="F293" t="str">
            <v>Nguyễn Phan Khánh Hòa</v>
          </cell>
          <cell r="G293" t="str">
            <v>Nguyễn Công Bỉnh</v>
          </cell>
          <cell r="H293" t="str">
            <v>KL10-02-0153</v>
          </cell>
          <cell r="I293">
            <v>16</v>
          </cell>
        </row>
        <row r="294">
          <cell r="C294">
            <v>2005190732</v>
          </cell>
          <cell r="D294" t="str">
            <v>10DHTP11</v>
          </cell>
          <cell r="E294" t="str">
            <v>Khảo sát các yếu tố ảnh hưởng đến quá trình tạo bột rau diếp cá giàu chất xơ và flavonoid</v>
          </cell>
          <cell r="F294" t="str">
            <v>Nguyễn Phan Khánh Hòa</v>
          </cell>
          <cell r="G294" t="str">
            <v>Nguyễn Bảo Toàn</v>
          </cell>
          <cell r="H294" t="str">
            <v>KL10-01-0145</v>
          </cell>
          <cell r="I294">
            <v>11</v>
          </cell>
        </row>
        <row r="295">
          <cell r="C295">
            <v>2005191071</v>
          </cell>
          <cell r="D295" t="str">
            <v>10DHTP11</v>
          </cell>
          <cell r="E295" t="str">
            <v>Khảo sát các yếu tố ảnh hưởng đến quá trình tạo bột rau diếp cá giàu chất xơ và flavonoid</v>
          </cell>
          <cell r="F295" t="str">
            <v>Nguyễn Phan Khánh Hòa</v>
          </cell>
          <cell r="G295" t="str">
            <v>Nguyễn Bảo Toàn</v>
          </cell>
          <cell r="H295" t="str">
            <v>KL10-01-0145</v>
          </cell>
          <cell r="I295">
            <v>11</v>
          </cell>
        </row>
        <row r="296">
          <cell r="C296">
            <v>2005191614</v>
          </cell>
          <cell r="D296" t="str">
            <v>10DHTP10</v>
          </cell>
          <cell r="E296" t="str">
            <v>Khảo sát các yếu tố ảnh hưởng đến quá trình tạo bột rau cần phối dứa giàu chất xơ và vitamin C</v>
          </cell>
          <cell r="F296" t="str">
            <v>Nguyễn Phan Khánh Hòa</v>
          </cell>
          <cell r="G296" t="str">
            <v>Nguyễn Cẩm Hường</v>
          </cell>
          <cell r="H296" t="str">
            <v>KL10-01-0146</v>
          </cell>
          <cell r="I296">
            <v>11</v>
          </cell>
        </row>
        <row r="297">
          <cell r="C297">
            <v>2005191275</v>
          </cell>
          <cell r="D297" t="str">
            <v>10DHTP10</v>
          </cell>
          <cell r="E297" t="str">
            <v>Khảo sát các yếu tố ảnh hưởng đến quá trình tạo bột rau cần phối dứa giàu chất xơ và vitamin C</v>
          </cell>
          <cell r="F297" t="str">
            <v>Nguyễn Phan Khánh Hòa</v>
          </cell>
          <cell r="G297" t="str">
            <v>Nguyễn Cẩm Hường</v>
          </cell>
          <cell r="H297" t="str">
            <v>KL10-01-0146</v>
          </cell>
          <cell r="I297">
            <v>11</v>
          </cell>
        </row>
        <row r="298">
          <cell r="C298">
            <v>2005191504</v>
          </cell>
          <cell r="D298" t="str">
            <v>10DHTP9</v>
          </cell>
          <cell r="E298" t="str">
            <v>Thử nghiệm tạo sản phẩm sữa chua bắp</v>
          </cell>
          <cell r="F298" t="str">
            <v>Nguyễn Phan Khánh Hòa</v>
          </cell>
          <cell r="G298" t="str">
            <v>Đinh Thị Hải Thuận</v>
          </cell>
          <cell r="H298" t="str">
            <v>KL10-02-0154</v>
          </cell>
          <cell r="I298">
            <v>11</v>
          </cell>
        </row>
        <row r="299">
          <cell r="C299">
            <v>2005191284</v>
          </cell>
          <cell r="D299" t="str">
            <v>10DHTP9</v>
          </cell>
          <cell r="E299" t="str">
            <v>Thử nghiệm tạo sản phẩm sữa chua bắp</v>
          </cell>
          <cell r="F299" t="str">
            <v>Nguyễn Phan Khánh Hòa</v>
          </cell>
          <cell r="G299" t="str">
            <v>Đinh Thị Hải Thuận</v>
          </cell>
          <cell r="H299" t="str">
            <v>KL10-02-0154</v>
          </cell>
          <cell r="I299">
            <v>11</v>
          </cell>
        </row>
        <row r="300">
          <cell r="C300">
            <v>2005190240</v>
          </cell>
          <cell r="D300" t="str">
            <v>10DHTP4</v>
          </cell>
          <cell r="E300" t="str">
            <v>Nghiên cứu phát triển sản phẩm dưa lưới ngâm giấm</v>
          </cell>
          <cell r="F300" t="str">
            <v>Nguyễn Phú Đức</v>
          </cell>
          <cell r="G300" t="str">
            <v>Nguyễn Công Bỉnh</v>
          </cell>
          <cell r="H300" t="str">
            <v>KL10-02-0155</v>
          </cell>
          <cell r="I300">
            <v>16</v>
          </cell>
        </row>
        <row r="301">
          <cell r="C301">
            <v>2005191291</v>
          </cell>
          <cell r="D301" t="str">
            <v>10DHTP4</v>
          </cell>
          <cell r="E301" t="str">
            <v>Nghiên cứu phát triển sản phẩm dưa lưới ngâm giấm</v>
          </cell>
          <cell r="F301" t="str">
            <v>Nguyễn Phú Đức</v>
          </cell>
          <cell r="G301" t="str">
            <v>Nguyễn Công Bỉnh</v>
          </cell>
          <cell r="H301" t="str">
            <v>KL10-02-0155</v>
          </cell>
          <cell r="I301">
            <v>16</v>
          </cell>
        </row>
        <row r="302">
          <cell r="C302">
            <v>2005191210</v>
          </cell>
          <cell r="D302" t="str">
            <v>10DHTP7</v>
          </cell>
          <cell r="E302" t="str">
            <v>Nghiên cứu phát triển sản phẩm dưa lưới ngâm giấm</v>
          </cell>
          <cell r="F302" t="str">
            <v>Nguyễn Phú Đức</v>
          </cell>
          <cell r="G302" t="str">
            <v>Nguyễn Công Bỉnh</v>
          </cell>
          <cell r="H302" t="str">
            <v>KL10-02-0155</v>
          </cell>
          <cell r="I302">
            <v>16</v>
          </cell>
        </row>
        <row r="303">
          <cell r="C303">
            <v>2005191036</v>
          </cell>
          <cell r="D303" t="str">
            <v>10DHTP2</v>
          </cell>
          <cell r="E303" t="str">
            <v>Nghiên cứu và phát triển mứt đông (jam) từ dưa lưới</v>
          </cell>
          <cell r="F303" t="str">
            <v>Nguyễn Phú Đức</v>
          </cell>
          <cell r="G303" t="str">
            <v>Nguyễn Công Bỉnh</v>
          </cell>
          <cell r="H303" t="str">
            <v>KL10-02-0156</v>
          </cell>
          <cell r="I303">
            <v>16</v>
          </cell>
        </row>
        <row r="304">
          <cell r="C304">
            <v>2005190619</v>
          </cell>
          <cell r="D304" t="str">
            <v>10DHTP8</v>
          </cell>
          <cell r="E304" t="str">
            <v>Nghiên cứu và phát triển mứt đông (jam) từ dưa lưới</v>
          </cell>
          <cell r="F304" t="str">
            <v>Nguyễn Phú Đức</v>
          </cell>
          <cell r="G304" t="str">
            <v>Nguyễn Công Bỉnh</v>
          </cell>
          <cell r="H304" t="str">
            <v>KL10-02-0156</v>
          </cell>
          <cell r="I304">
            <v>16</v>
          </cell>
        </row>
        <row r="305">
          <cell r="C305">
            <v>2005191007</v>
          </cell>
          <cell r="D305" t="str">
            <v>10DHTP8</v>
          </cell>
          <cell r="E305" t="str">
            <v>Thử nghiệm sản phẩm nước uống sâm bố chính kết hợp đông trùng hạ thảo</v>
          </cell>
          <cell r="F305" t="str">
            <v>Nguyễn Phú Đức</v>
          </cell>
          <cell r="G305" t="str">
            <v>Nguyễn Thị Hải Hòa</v>
          </cell>
          <cell r="H305" t="str">
            <v>KL10-02-0157</v>
          </cell>
          <cell r="I305">
            <v>16</v>
          </cell>
        </row>
        <row r="306">
          <cell r="C306">
            <v>2005190748</v>
          </cell>
          <cell r="D306" t="str">
            <v>10DHTP8</v>
          </cell>
          <cell r="E306" t="str">
            <v>Thử nghiệm sản phẩm nước uống sâm bố chính kết hợp đông trùng hạ thảo</v>
          </cell>
          <cell r="F306" t="str">
            <v>Nguyễn Phú Đức</v>
          </cell>
          <cell r="G306" t="str">
            <v>Nguyễn Thị Hải Hòa</v>
          </cell>
          <cell r="H306" t="str">
            <v>KL10-02-0157</v>
          </cell>
          <cell r="I306">
            <v>16</v>
          </cell>
        </row>
        <row r="307">
          <cell r="C307">
            <v>2005191233</v>
          </cell>
          <cell r="D307" t="str">
            <v>10DHTP6</v>
          </cell>
          <cell r="E307" t="str">
            <v>Thử nghiệm vỏ bánh cookies mềm phù hợp với nhân mứt dưa lưới</v>
          </cell>
          <cell r="F307" t="str">
            <v>Nguyễn Phú Đức</v>
          </cell>
          <cell r="G307" t="str">
            <v>Hoàng Thị Ngọc Nhơn</v>
          </cell>
          <cell r="H307" t="str">
            <v>KL10-02-0165</v>
          </cell>
          <cell r="I307">
            <v>15</v>
          </cell>
        </row>
        <row r="308">
          <cell r="C308">
            <v>2005190395</v>
          </cell>
          <cell r="D308" t="str">
            <v>10DHTP6</v>
          </cell>
          <cell r="E308" t="str">
            <v>Thử nghiệm vỏ bánh cookies mềm phù hợp với nhân mứt dưa lưới</v>
          </cell>
          <cell r="F308" t="str">
            <v>Nguyễn Phú Đức</v>
          </cell>
          <cell r="G308" t="str">
            <v>Hoàng Thị Ngọc Nhơn</v>
          </cell>
          <cell r="H308" t="str">
            <v>KL10-02-0165</v>
          </cell>
          <cell r="I308">
            <v>15</v>
          </cell>
        </row>
        <row r="309">
          <cell r="C309">
            <v>2022190292</v>
          </cell>
          <cell r="D309" t="str">
            <v>10DHDB1</v>
          </cell>
          <cell r="E309" t="str">
            <v>Thử nghiệm trà túi lọc hoa thanh long và thảo mộc</v>
          </cell>
          <cell r="F309" t="str">
            <v>Nguyễn Phú Đức</v>
          </cell>
          <cell r="G309" t="str">
            <v>Nguyễn Thị Quỳnh Như</v>
          </cell>
          <cell r="H309" t="str">
            <v>KL10-02-0168</v>
          </cell>
          <cell r="I309">
            <v>13</v>
          </cell>
        </row>
        <row r="310">
          <cell r="C310">
            <v>2022190207</v>
          </cell>
          <cell r="D310" t="str">
            <v>10DHDB1</v>
          </cell>
          <cell r="E310" t="str">
            <v>Thử nghiệm trà túi lọc hoa thanh long và thảo mộc</v>
          </cell>
          <cell r="F310" t="str">
            <v>Nguyễn Phú Đức</v>
          </cell>
          <cell r="G310" t="str">
            <v>Nguyễn Thị Quỳnh Như</v>
          </cell>
          <cell r="H310" t="str">
            <v>KL10-02-0168</v>
          </cell>
          <cell r="I310">
            <v>13</v>
          </cell>
        </row>
        <row r="311">
          <cell r="C311">
            <v>2022190159</v>
          </cell>
          <cell r="D311" t="str">
            <v>10DHDB2</v>
          </cell>
          <cell r="E311" t="str">
            <v>Thử nghiệm trà túi lọc hoa thanh long và thảo mộc</v>
          </cell>
          <cell r="F311" t="str">
            <v>Nguyễn Phú Đức</v>
          </cell>
          <cell r="G311" t="str">
            <v>Nguyễn Thị Quỳnh Như</v>
          </cell>
          <cell r="H311" t="str">
            <v>KL10-02-0168</v>
          </cell>
          <cell r="I311">
            <v>13</v>
          </cell>
        </row>
        <row r="312">
          <cell r="C312">
            <v>2005190550</v>
          </cell>
          <cell r="D312" t="str">
            <v>10DHTP3</v>
          </cell>
          <cell r="E312" t="str">
            <v>Bánh cookies cacao nhân mứt chanh dây</v>
          </cell>
          <cell r="F312" t="str">
            <v>Nguyễn Phú Đức</v>
          </cell>
          <cell r="G312" t="str">
            <v>Đặng Thị Yến</v>
          </cell>
          <cell r="H312" t="str">
            <v>KL10-02-0162</v>
          </cell>
          <cell r="I312">
            <v>9</v>
          </cell>
        </row>
        <row r="313">
          <cell r="C313">
            <v>2005190803</v>
          </cell>
          <cell r="D313" t="str">
            <v>10DHTP3</v>
          </cell>
          <cell r="E313" t="str">
            <v>Bánh cookies cacao nhân mứt chanh dây</v>
          </cell>
          <cell r="F313" t="str">
            <v>Nguyễn Phú Đức</v>
          </cell>
          <cell r="G313" t="str">
            <v>Đặng Thị Yến</v>
          </cell>
          <cell r="H313" t="str">
            <v>KL10-02-0162</v>
          </cell>
          <cell r="I313">
            <v>9</v>
          </cell>
        </row>
        <row r="314">
          <cell r="C314">
            <v>2005190336</v>
          </cell>
          <cell r="D314" t="str">
            <v>10DHTP3</v>
          </cell>
          <cell r="E314" t="str">
            <v>Bánh cookies cacao nhân mứt chanh dây</v>
          </cell>
          <cell r="F314" t="str">
            <v>Nguyễn Phú Đức</v>
          </cell>
          <cell r="G314" t="str">
            <v>Đặng Thị Yến</v>
          </cell>
          <cell r="H314" t="str">
            <v>KL10-02-0162</v>
          </cell>
          <cell r="I314">
            <v>9</v>
          </cell>
        </row>
        <row r="315">
          <cell r="C315">
            <v>2005190671</v>
          </cell>
          <cell r="D315" t="str">
            <v>10DHTP1</v>
          </cell>
          <cell r="E315" t="str">
            <v>Nghiên cứu sản xuất bột ổi ruột hồng sấy phun</v>
          </cell>
          <cell r="F315" t="str">
            <v>Nguyễn Phú Đức</v>
          </cell>
          <cell r="G315" t="str">
            <v>Đặng Thị Yến</v>
          </cell>
          <cell r="H315" t="str">
            <v>KL10-02-0163</v>
          </cell>
          <cell r="I315">
            <v>9</v>
          </cell>
        </row>
        <row r="316">
          <cell r="C316">
            <v>2005191566</v>
          </cell>
          <cell r="D316" t="str">
            <v>10DHTP12</v>
          </cell>
          <cell r="E316" t="str">
            <v>Nghiên cứu sản xuất bột ổi ruột hồng sấy phun</v>
          </cell>
          <cell r="F316" t="str">
            <v>Nguyễn Phú Đức</v>
          </cell>
          <cell r="G316" t="str">
            <v>Đặng Thị Yến</v>
          </cell>
          <cell r="H316" t="str">
            <v>KL10-02-0163</v>
          </cell>
          <cell r="I316">
            <v>9</v>
          </cell>
        </row>
        <row r="317">
          <cell r="C317">
            <v>2022190212</v>
          </cell>
          <cell r="D317" t="str">
            <v>10DHDB1</v>
          </cell>
          <cell r="E317" t="str">
            <v>Bánh Mì Sandwich Diêm Mạch</v>
          </cell>
          <cell r="F317" t="str">
            <v>Nguyễn Phú Đức</v>
          </cell>
          <cell r="G317" t="str">
            <v>Đặng Thị Yến</v>
          </cell>
          <cell r="H317" t="str">
            <v>KL10-02-0167</v>
          </cell>
          <cell r="I317">
            <v>9</v>
          </cell>
        </row>
        <row r="318">
          <cell r="C318">
            <v>2022190293</v>
          </cell>
          <cell r="D318" t="str">
            <v>10DHDB1</v>
          </cell>
          <cell r="E318" t="str">
            <v>Bánh Mì Sandwich Diêm Mạch</v>
          </cell>
          <cell r="F318" t="str">
            <v>Nguyễn Phú Đức</v>
          </cell>
          <cell r="G318" t="str">
            <v>Đặng Thị Yến</v>
          </cell>
          <cell r="H318" t="str">
            <v>KL10-02-0167</v>
          </cell>
          <cell r="I318">
            <v>9</v>
          </cell>
        </row>
        <row r="319">
          <cell r="C319">
            <v>2022190053</v>
          </cell>
          <cell r="D319" t="str">
            <v>10DHDB1</v>
          </cell>
          <cell r="E319" t="str">
            <v>Phát triển sản phẩm bánh Pancake Protein Nutrition</v>
          </cell>
          <cell r="F319" t="str">
            <v>Nguyễn Phú Đức</v>
          </cell>
          <cell r="G319" t="str">
            <v>Vũ Thị Hường</v>
          </cell>
          <cell r="H319" t="str">
            <v>KL10-02-0169</v>
          </cell>
          <cell r="I319">
            <v>8</v>
          </cell>
        </row>
        <row r="320">
          <cell r="C320">
            <v>2005191239</v>
          </cell>
          <cell r="D320" t="str">
            <v>10DHTP3</v>
          </cell>
          <cell r="E320" t="str">
            <v>Thử nghiệm sản phẩm ngũ cốc dinh dưỡng có bổ sung sâm bố chính</v>
          </cell>
          <cell r="F320" t="str">
            <v>Nguyễn Phú Đức</v>
          </cell>
          <cell r="G320" t="str">
            <v>Nguyễn Phan Khánh Hòa</v>
          </cell>
          <cell r="H320" t="str">
            <v>KL10-02-0160</v>
          </cell>
          <cell r="I320">
            <v>7</v>
          </cell>
        </row>
        <row r="321">
          <cell r="C321">
            <v>2005190726</v>
          </cell>
          <cell r="D321" t="str">
            <v>10DHTP10</v>
          </cell>
          <cell r="E321" t="str">
            <v>Bột trộn sẵn bánh Muffin Chuối</v>
          </cell>
          <cell r="F321" t="str">
            <v>Nguyễn Phú Đức</v>
          </cell>
          <cell r="G321" t="str">
            <v>Nguyễn Phan Khánh Hòa</v>
          </cell>
          <cell r="H321" t="str">
            <v>KL10-02-0161</v>
          </cell>
          <cell r="I321">
            <v>7</v>
          </cell>
        </row>
        <row r="322">
          <cell r="C322">
            <v>2005191602</v>
          </cell>
          <cell r="D322" t="str">
            <v>10DHTP10</v>
          </cell>
          <cell r="E322" t="str">
            <v>Bột trộn sẵn bánh Muffin Chuối</v>
          </cell>
          <cell r="F322" t="str">
            <v>Nguyễn Phú Đức</v>
          </cell>
          <cell r="G322" t="str">
            <v>Nguyễn Phan Khánh Hòa</v>
          </cell>
          <cell r="H322" t="str">
            <v>KL10-02-0161</v>
          </cell>
          <cell r="I322">
            <v>7</v>
          </cell>
        </row>
        <row r="323">
          <cell r="C323">
            <v>2022190290</v>
          </cell>
          <cell r="D323" t="str">
            <v>10DHDB1</v>
          </cell>
          <cell r="E323" t="str">
            <v>Bánh muffin carrot nhân kem trứng muối</v>
          </cell>
          <cell r="F323" t="str">
            <v>Nguyễn Phú Đức</v>
          </cell>
          <cell r="G323" t="str">
            <v>Nguyễn Phan Khánh Hòa</v>
          </cell>
          <cell r="H323" t="str">
            <v>KL10-02-0170</v>
          </cell>
          <cell r="I323">
            <v>7</v>
          </cell>
        </row>
        <row r="324">
          <cell r="C324">
            <v>2022190050</v>
          </cell>
          <cell r="D324" t="str">
            <v>10DHDB1</v>
          </cell>
          <cell r="E324" t="str">
            <v>Bánh muffin carrot nhân kem trứng muối</v>
          </cell>
          <cell r="F324" t="str">
            <v>Nguyễn Phú Đức</v>
          </cell>
          <cell r="G324" t="str">
            <v>Nguyễn Phan Khánh Hòa</v>
          </cell>
          <cell r="H324" t="str">
            <v>KL10-02-0170</v>
          </cell>
          <cell r="I324">
            <v>7</v>
          </cell>
        </row>
        <row r="325">
          <cell r="C325">
            <v>2022190314</v>
          </cell>
          <cell r="D325" t="str">
            <v>10DHDB2</v>
          </cell>
          <cell r="E325" t="str">
            <v>Bánh muffin carrot nhân kem trứng muối</v>
          </cell>
          <cell r="F325" t="str">
            <v>Nguyễn Phú Đức</v>
          </cell>
          <cell r="G325" t="str">
            <v>Nguyễn Phan Khánh Hòa</v>
          </cell>
          <cell r="H325" t="str">
            <v>KL10-02-0170</v>
          </cell>
          <cell r="I325">
            <v>7</v>
          </cell>
        </row>
        <row r="326">
          <cell r="C326">
            <v>2005190186</v>
          </cell>
          <cell r="D326" t="str">
            <v>10DHTP2</v>
          </cell>
          <cell r="E326" t="str">
            <v>Thử nghiệm sản phẩm bột trà mâm xôi hòa tan có bổ sung chất xơ</v>
          </cell>
          <cell r="F326" t="str">
            <v>Nguyễn Phú Đức</v>
          </cell>
          <cell r="G326" t="str">
            <v>Đào Thị Tuyết Mai</v>
          </cell>
          <cell r="H326" t="str">
            <v>KL10-02-0158</v>
          </cell>
          <cell r="I326">
            <v>6</v>
          </cell>
        </row>
        <row r="327">
          <cell r="C327">
            <v>2005191160</v>
          </cell>
          <cell r="D327" t="str">
            <v>10DHTP3</v>
          </cell>
          <cell r="E327" t="str">
            <v>Thử nghiệm sản phẩm bột trà mâm xôi hòa tan có bổ sung chất xơ</v>
          </cell>
          <cell r="F327" t="str">
            <v>Nguyễn Phú Đức</v>
          </cell>
          <cell r="G327" t="str">
            <v>Đào Thị Tuyết Mai</v>
          </cell>
          <cell r="H327" t="str">
            <v>KL10-02-0158</v>
          </cell>
          <cell r="I327">
            <v>6</v>
          </cell>
        </row>
        <row r="328">
          <cell r="C328">
            <v>2005190184</v>
          </cell>
          <cell r="D328" t="str">
            <v>10DHTP8</v>
          </cell>
          <cell r="E328" t="str">
            <v>Thử nghiệm sản phẩm trà sữa tiểu mạch thảo hòa tan</v>
          </cell>
          <cell r="F328" t="str">
            <v>Nguyễn Phú Đức</v>
          </cell>
          <cell r="G328" t="str">
            <v>Nguyễn Văn Hiếu</v>
          </cell>
          <cell r="H328" t="str">
            <v>KL10-02-0159</v>
          </cell>
          <cell r="I328">
            <v>6</v>
          </cell>
        </row>
        <row r="329">
          <cell r="C329">
            <v>2005190212</v>
          </cell>
          <cell r="D329" t="str">
            <v>10DHTP8</v>
          </cell>
          <cell r="E329" t="str">
            <v>Thử nghiệm sản phẩm trà sữa tiểu mạch thảo hòa tan</v>
          </cell>
          <cell r="F329" t="str">
            <v>Nguyễn Phú Đức</v>
          </cell>
          <cell r="G329" t="str">
            <v>Nguyễn Văn Hiếu</v>
          </cell>
          <cell r="H329" t="str">
            <v>KL10-02-0159</v>
          </cell>
          <cell r="I329">
            <v>6</v>
          </cell>
        </row>
        <row r="330">
          <cell r="C330">
            <v>2005190640</v>
          </cell>
          <cell r="D330" t="str">
            <v>10DHTP2</v>
          </cell>
          <cell r="E330" t="str">
            <v>Bánh mì mặn nhân phô mai trứng muối</v>
          </cell>
          <cell r="F330" t="str">
            <v>Nguyễn Phú Đức</v>
          </cell>
          <cell r="G330" t="str">
            <v>Lê Doãn Dũng</v>
          </cell>
          <cell r="H330" t="str">
            <v>KL10-02-0164</v>
          </cell>
          <cell r="I330">
            <v>4</v>
          </cell>
        </row>
        <row r="331">
          <cell r="C331">
            <v>2005190609</v>
          </cell>
          <cell r="D331" t="str">
            <v>10DHTP7</v>
          </cell>
          <cell r="E331" t="str">
            <v>Bánh mì mặn nhân phô mai trứng muối</v>
          </cell>
          <cell r="F331" t="str">
            <v>Nguyễn Phú Đức</v>
          </cell>
          <cell r="G331" t="str">
            <v>Lê Doãn Dũng</v>
          </cell>
          <cell r="H331" t="str">
            <v>KL10-02-0164</v>
          </cell>
          <cell r="I331">
            <v>4</v>
          </cell>
        </row>
        <row r="332">
          <cell r="C332">
            <v>2022190264</v>
          </cell>
          <cell r="D332" t="str">
            <v>10DHDB1</v>
          </cell>
          <cell r="E332" t="str">
            <v>Bánh mì mặn nhân phô mai trứng muối</v>
          </cell>
          <cell r="F332" t="str">
            <v>Nguyễn Phú Đức</v>
          </cell>
          <cell r="G332" t="str">
            <v>Lê Doãn Dũng</v>
          </cell>
          <cell r="H332" t="str">
            <v>KL10-02-0164</v>
          </cell>
          <cell r="I332">
            <v>4</v>
          </cell>
        </row>
        <row r="333">
          <cell r="C333">
            <v>2005191109</v>
          </cell>
          <cell r="D333" t="str">
            <v>10DHTP5</v>
          </cell>
          <cell r="E333" t="str">
            <v>Tổng quan công nghệ sau thu hoạch hạt mắc ca &amp; đánh giá khả năng, đề xuất ứng dụng bã hạt mắc ca sau ép dầu trong sản xuất thực phẩm</v>
          </cell>
          <cell r="F333" t="str">
            <v>Nguyễn Phú Đức</v>
          </cell>
          <cell r="G333" t="str">
            <v>Đinh Hữu Đông</v>
          </cell>
          <cell r="H333" t="str">
            <v>KL10-06-0166</v>
          </cell>
          <cell r="I333">
            <v>1</v>
          </cell>
        </row>
        <row r="334">
          <cell r="C334">
            <v>2005190737</v>
          </cell>
          <cell r="D334" t="str">
            <v>10DHTP5</v>
          </cell>
          <cell r="E334" t="str">
            <v>Tổng quan công nghệ sau thu hoạch hạt mắc ca &amp; đánh giá khả năng, đề xuất ứng dụng bã hạt mắc ca sau ép dầu trong sản xuất thực phẩm</v>
          </cell>
          <cell r="F334" t="str">
            <v>Nguyễn Phú Đức</v>
          </cell>
          <cell r="G334" t="str">
            <v>Đinh Hữu Đông</v>
          </cell>
          <cell r="H334" t="str">
            <v>KL10-06-0166</v>
          </cell>
          <cell r="I334">
            <v>1</v>
          </cell>
        </row>
        <row r="335">
          <cell r="C335">
            <v>2005191332</v>
          </cell>
          <cell r="D335" t="str">
            <v>10DHTP6</v>
          </cell>
          <cell r="E335" t="str">
            <v>Nghiên cứu quá trình thu nhận và xác định hoạt tính sinh học của Wedelolactone từ cây cỏ mực Eclipta Prostrata</v>
          </cell>
          <cell r="F335" t="str">
            <v>Nguyễn Thị Hải Hòa</v>
          </cell>
          <cell r="G335" t="str">
            <v>Trần Quyết Thắng</v>
          </cell>
          <cell r="H335" t="str">
            <v>KL10-01-0174</v>
          </cell>
          <cell r="I335">
            <v>14</v>
          </cell>
        </row>
        <row r="336">
          <cell r="C336">
            <v>2005191019</v>
          </cell>
          <cell r="D336" t="str">
            <v>10DHTP6</v>
          </cell>
          <cell r="E336" t="str">
            <v>Nghiên cứu quá trình thu nhận và xác định hoạt tính sinh học của Wedelolactone từ cây cỏ mực Eclipta Prostrata</v>
          </cell>
          <cell r="F336" t="str">
            <v>Nguyễn Thị Hải Hòa</v>
          </cell>
          <cell r="G336" t="str">
            <v>Trần Quyết Thắng</v>
          </cell>
          <cell r="H336" t="str">
            <v>KL10-01-0174</v>
          </cell>
          <cell r="I336">
            <v>14</v>
          </cell>
        </row>
        <row r="337">
          <cell r="C337">
            <v>2005190551</v>
          </cell>
          <cell r="D337" t="str">
            <v>10DHTP9</v>
          </cell>
          <cell r="E337" t="str">
            <v>Khảo sát quá trình thủy phân tinh bột trong sản xuất rượu gạo tím than.Nghiên cứu hoàn thiện qui trinh rượu gạo tím than</v>
          </cell>
          <cell r="F337" t="str">
            <v>Nguyễn Thị Hải Hòa</v>
          </cell>
          <cell r="G337" t="str">
            <v>Trần Quyết Thắng</v>
          </cell>
          <cell r="H337" t="str">
            <v>KL10-02-0177</v>
          </cell>
          <cell r="I337">
            <v>14</v>
          </cell>
        </row>
        <row r="338">
          <cell r="C338">
            <v>2005191534</v>
          </cell>
          <cell r="D338" t="str">
            <v>10DHTP9</v>
          </cell>
          <cell r="E338" t="str">
            <v>Khảo sát quá trình thủy phân tinh bột trong sản xuất rượu gạo tím than.Nghiên cứu hoàn thiện qui trinh rượu gạo tím than</v>
          </cell>
          <cell r="F338" t="str">
            <v>Nguyễn Thị Hải Hòa</v>
          </cell>
          <cell r="G338" t="str">
            <v>Trần Quyết Thắng</v>
          </cell>
          <cell r="H338" t="str">
            <v>KL10-02-0177</v>
          </cell>
          <cell r="I338">
            <v>14</v>
          </cell>
        </row>
        <row r="339">
          <cell r="C339">
            <v>2005190421</v>
          </cell>
          <cell r="D339" t="str">
            <v>10DHTP3</v>
          </cell>
          <cell r="E339" t="str">
            <v>Nghiên cứu quy trình công nghệ sản xuất mứt nhuyễn từ dừa, gừng, dưa gang</v>
          </cell>
          <cell r="F339" t="str">
            <v>Nguyễn Thị Hải Hòa</v>
          </cell>
          <cell r="G339" t="str">
            <v>Phan Thị Hồng Liên</v>
          </cell>
          <cell r="H339" t="str">
            <v>KL10-02-0175</v>
          </cell>
          <cell r="I339">
            <v>10</v>
          </cell>
        </row>
        <row r="340">
          <cell r="C340">
            <v>2005190080</v>
          </cell>
          <cell r="D340" t="str">
            <v>10DHTP3</v>
          </cell>
          <cell r="E340" t="str">
            <v>Nghiên cứu quy trình công nghệ sản xuất mứt nhuyễn từ dừa, gừng, dưa gang</v>
          </cell>
          <cell r="F340" t="str">
            <v>Nguyễn Thị Hải Hòa</v>
          </cell>
          <cell r="G340" t="str">
            <v>Phan Thị Hồng Liên</v>
          </cell>
          <cell r="H340" t="str">
            <v>KL10-02-0175</v>
          </cell>
          <cell r="I340">
            <v>10</v>
          </cell>
        </row>
        <row r="341">
          <cell r="C341">
            <v>2005191064</v>
          </cell>
          <cell r="D341" t="str">
            <v>10DHTP3</v>
          </cell>
          <cell r="E341" t="str">
            <v>Nghiên cứu quy trình công nghệ sản xuất mứt nhuyễn từ dừa, gừng, dưa gang</v>
          </cell>
          <cell r="F341" t="str">
            <v>Nguyễn Thị Hải Hòa</v>
          </cell>
          <cell r="G341" t="str">
            <v>Phan Thị Hồng Liên</v>
          </cell>
          <cell r="H341" t="str">
            <v>KL10-02-0175</v>
          </cell>
          <cell r="I341">
            <v>10</v>
          </cell>
        </row>
        <row r="342">
          <cell r="C342">
            <v>2005190206</v>
          </cell>
          <cell r="D342" t="str">
            <v>10DHTP9</v>
          </cell>
          <cell r="E342" t="str">
            <v>Đánh giá mức độ hao hụt Anthocyanin trong quá trình chế biến gạo tím than và ứng dụng chế bến nước gạo tím</v>
          </cell>
          <cell r="F342" t="str">
            <v>Nguyễn Thị Hải Hòa</v>
          </cell>
          <cell r="G342" t="str">
            <v>Phan Thế Duy</v>
          </cell>
          <cell r="H342" t="str">
            <v>KL10-01-0176</v>
          </cell>
          <cell r="I342">
            <v>8</v>
          </cell>
        </row>
        <row r="343">
          <cell r="C343">
            <v>2005191567</v>
          </cell>
          <cell r="D343" t="str">
            <v>10DHTP12</v>
          </cell>
          <cell r="E343" t="str">
            <v>Đánh giá mức độ hao hụt Anthocyanin trong quá trình chế biến gạo tím than và ứng dụng chế bến nước gạo tím</v>
          </cell>
          <cell r="F343" t="str">
            <v>Nguyễn Thị Hải Hòa</v>
          </cell>
          <cell r="G343" t="str">
            <v>Phan Thế Duy</v>
          </cell>
          <cell r="H343" t="str">
            <v>KL10-01-0176</v>
          </cell>
          <cell r="I343">
            <v>8</v>
          </cell>
        </row>
        <row r="344">
          <cell r="C344">
            <v>2005190814</v>
          </cell>
          <cell r="D344" t="str">
            <v>10DHTP8</v>
          </cell>
          <cell r="E344" t="str">
            <v>Nghiên cứu quá trình trích ly và tinh sạch saponin bằng nhựa Macroporous D101 từ Đảng sâm (Codonopsis Javanica), Đinh lăng (Polyscias fruticosa), cây vả (Ficus auriculata)</v>
          </cell>
          <cell r="F344" t="str">
            <v>Nguyễn Thị Hải Hòa</v>
          </cell>
          <cell r="G344" t="str">
            <v>Dương Hữu Huy</v>
          </cell>
          <cell r="H344" t="str">
            <v>KL10-01-0172</v>
          </cell>
          <cell r="I344">
            <v>6</v>
          </cell>
        </row>
        <row r="345">
          <cell r="C345">
            <v>2005190630</v>
          </cell>
          <cell r="D345" t="str">
            <v>10DHTP8</v>
          </cell>
          <cell r="E345" t="str">
            <v>Nghiên cứu quá trình trích ly và tinh sạch saponin bằng nhựa Macroporous D101 từ Đảng sâm (Codonopsis Javanica), Đinh lăng (Polyscias fruticosa), cây vả (Ficus auriculata)</v>
          </cell>
          <cell r="F345" t="str">
            <v>Nguyễn Thị Hải Hòa</v>
          </cell>
          <cell r="G345" t="str">
            <v>Dương Hữu Huy</v>
          </cell>
          <cell r="H345" t="str">
            <v>KL10-01-0172</v>
          </cell>
          <cell r="I345">
            <v>6</v>
          </cell>
        </row>
        <row r="346">
          <cell r="C346">
            <v>2005190614</v>
          </cell>
          <cell r="D346" t="str">
            <v>10DHTP2</v>
          </cell>
          <cell r="E346" t="str">
            <v>Nghiên cứu quá trình trích ly và tinh sạch saponin bằng nhựa Macroporous D101 từ Đảng sâm (Codonopsis Javanica), Đinh lăng (Polyscias fruticosa), cây vả (Ficus auriculata)</v>
          </cell>
          <cell r="F346" t="str">
            <v>Nguyễn Thị Hải Hòa</v>
          </cell>
          <cell r="G346" t="str">
            <v>Dương Hữu Huy</v>
          </cell>
          <cell r="H346" t="str">
            <v>KL10-01-0172</v>
          </cell>
          <cell r="I346">
            <v>6</v>
          </cell>
        </row>
        <row r="347">
          <cell r="C347">
            <v>2005191002</v>
          </cell>
          <cell r="D347" t="str">
            <v>10DHTP8</v>
          </cell>
          <cell r="E347" t="str">
            <v>Nghiên cứu quy trình sản xuất sản phẩm muối chua bắp cải, hành tây kiểu Đức</v>
          </cell>
          <cell r="F347" t="str">
            <v>Nguyễn Thị Hải Hòa</v>
          </cell>
          <cell r="G347" t="str">
            <v>Nguyễn Hoàng Anh</v>
          </cell>
          <cell r="H347" t="str">
            <v>KL10-02-0178</v>
          </cell>
          <cell r="I347">
            <v>5</v>
          </cell>
        </row>
        <row r="348">
          <cell r="C348">
            <v>2005190836</v>
          </cell>
          <cell r="D348" t="str">
            <v>10DHTP8</v>
          </cell>
          <cell r="E348" t="str">
            <v>Nghiên cứu quy trình sản xuất sản phẩm muối chua bắp cải, hành tây kiểu Đức</v>
          </cell>
          <cell r="F348" t="str">
            <v>Nguyễn Thị Hải Hòa</v>
          </cell>
          <cell r="G348" t="str">
            <v>Nguyễn Hoàng Anh</v>
          </cell>
          <cell r="H348" t="str">
            <v>KL10-02-0178</v>
          </cell>
          <cell r="I348">
            <v>5</v>
          </cell>
        </row>
        <row r="349">
          <cell r="C349">
            <v>2005191512</v>
          </cell>
          <cell r="D349" t="str">
            <v>10DHTP7</v>
          </cell>
          <cell r="E349" t="str">
            <v>Nghiên cứu tối ưu quá trình trích ly và xác định hoạt tính kháng oxy hóa của bột phenolics từ cây diệp hạ châu (Phyllathus amarus)</v>
          </cell>
          <cell r="F349" t="str">
            <v>Nguyễn Thị Hải Hòa</v>
          </cell>
          <cell r="G349" t="str">
            <v>Nguyễn Thị Phượng</v>
          </cell>
          <cell r="H349" t="str">
            <v>KL10-01-0173</v>
          </cell>
          <cell r="I349">
            <v>3</v>
          </cell>
        </row>
        <row r="350">
          <cell r="C350">
            <v>2005191119</v>
          </cell>
          <cell r="D350" t="str">
            <v>10DHTP7</v>
          </cell>
          <cell r="E350" t="str">
            <v>Nghiên cứu tối ưu quá trình trích ly và xác định hoạt tính kháng oxy hóa của bột phenolics từ cây diệp hạ châu (Phyllathus amarus)</v>
          </cell>
          <cell r="F350" t="str">
            <v>Nguyễn Thị Hải Hòa</v>
          </cell>
          <cell r="G350" t="str">
            <v>Nguyễn Thị Phượng</v>
          </cell>
          <cell r="H350" t="str">
            <v>KL10-01-0173</v>
          </cell>
          <cell r="I350">
            <v>3</v>
          </cell>
        </row>
        <row r="351">
          <cell r="C351">
            <v>2005190168</v>
          </cell>
          <cell r="D351" t="str">
            <v>10DHTP5</v>
          </cell>
          <cell r="E351" t="str">
            <v>Hoàn thiện qui trình công nghệ sản xuất Kombucha thảo mộc từ vỏ hạt ca cao</v>
          </cell>
          <cell r="F351" t="str">
            <v>Nguyễn Thị Kim Oanh</v>
          </cell>
          <cell r="H351" t="str">
            <v>KL10-02-0180</v>
          </cell>
          <cell r="I351" t="str">
            <v>KBC</v>
          </cell>
        </row>
        <row r="352">
          <cell r="C352">
            <v>2005190573</v>
          </cell>
          <cell r="D352" t="str">
            <v>10DHTP6</v>
          </cell>
          <cell r="E352" t="str">
            <v>Nghiên cứu quy trình công nghệ sản xuất Kombucha từ trà túi lọc hoa hồng</v>
          </cell>
          <cell r="F352" t="str">
            <v>Nguyễn Thị Kim Oanh</v>
          </cell>
          <cell r="H352" t="str">
            <v>KL10-02-0185</v>
          </cell>
          <cell r="I352" t="str">
            <v>KBC</v>
          </cell>
        </row>
        <row r="353">
          <cell r="C353">
            <v>2005191352</v>
          </cell>
          <cell r="D353" t="str">
            <v>10DHTP8</v>
          </cell>
          <cell r="E353" t="str">
            <v>Ảnh hưởng thông số quá trình lên men thanh long đỏ</v>
          </cell>
          <cell r="F353" t="str">
            <v>Nguyễn Thị Kim Oanh</v>
          </cell>
          <cell r="G353" t="str">
            <v>Trần Quyết Thắng</v>
          </cell>
          <cell r="H353" t="str">
            <v>KL10-02-0181</v>
          </cell>
          <cell r="I353">
            <v>14</v>
          </cell>
        </row>
        <row r="354">
          <cell r="C354">
            <v>2005190465</v>
          </cell>
          <cell r="D354" t="str">
            <v>10DHTP3</v>
          </cell>
          <cell r="E354" t="str">
            <v>Ảnh hưởng thông số quá trình lên men thanh long đỏ</v>
          </cell>
          <cell r="F354" t="str">
            <v>Nguyễn Thị Kim Oanh</v>
          </cell>
          <cell r="G354" t="str">
            <v>Trần Quyết Thắng</v>
          </cell>
          <cell r="H354" t="str">
            <v>KL10-02-0181</v>
          </cell>
          <cell r="I354">
            <v>14</v>
          </cell>
        </row>
        <row r="355">
          <cell r="C355">
            <v>2005192049</v>
          </cell>
          <cell r="D355" t="str">
            <v>10DHTP10</v>
          </cell>
          <cell r="E355" t="str">
            <v>Ảnh hưởng thông số xử lý thu nhận bột vỏ thanh long và ứng dụng trong sản phẩm bánh mì sandwitch</v>
          </cell>
          <cell r="F355" t="str">
            <v>Nguyễn Thị Kim Oanh</v>
          </cell>
          <cell r="G355" t="str">
            <v>Trần Quyết Thắng</v>
          </cell>
          <cell r="H355" t="str">
            <v>KL10-02-0182</v>
          </cell>
          <cell r="I355">
            <v>14</v>
          </cell>
        </row>
        <row r="356">
          <cell r="C356">
            <v>2005190627</v>
          </cell>
          <cell r="D356" t="str">
            <v>10DHTP2</v>
          </cell>
          <cell r="E356" t="str">
            <v>Ảnh hưởng thông số xử lý thu nhận bột vỏ thanh long và ứng dụng trong sản phẩm bánh mì sandwitch</v>
          </cell>
          <cell r="F356" t="str">
            <v>Nguyễn Thị Kim Oanh</v>
          </cell>
          <cell r="G356" t="str">
            <v>Trần Quyết Thắng</v>
          </cell>
          <cell r="H356" t="str">
            <v>KL10-02-0182</v>
          </cell>
          <cell r="I356">
            <v>14</v>
          </cell>
        </row>
        <row r="357">
          <cell r="C357">
            <v>2005191278</v>
          </cell>
          <cell r="D357" t="str">
            <v>10DHTP12</v>
          </cell>
          <cell r="E357" t="str">
            <v>Ảnh hưởng thông số trích ly polyphenol từ vỏ hạt cacao và ứng dụng lên men trà kombucha từ vỏ hạt cacao với mật hoa dừa</v>
          </cell>
          <cell r="F357" t="str">
            <v>Nguyễn Thị Kim Oanh</v>
          </cell>
          <cell r="G357" t="str">
            <v>Trần Chí Hải</v>
          </cell>
          <cell r="H357" t="str">
            <v>KL10-02-0183</v>
          </cell>
          <cell r="I357">
            <v>3</v>
          </cell>
        </row>
        <row r="358">
          <cell r="C358">
            <v>2005190397</v>
          </cell>
          <cell r="D358" t="str">
            <v>10DHTP1</v>
          </cell>
          <cell r="E358" t="str">
            <v>Ảnh hưởng thông số trích ly polyphenol từ vỏ hạt cacao và ứng dụng lên men trà kombucha từ vỏ hạt cacao với mật hoa dừa</v>
          </cell>
          <cell r="F358" t="str">
            <v>Nguyễn Thị Kim Oanh</v>
          </cell>
          <cell r="G358" t="str">
            <v>Trần Chí Hải</v>
          </cell>
          <cell r="H358" t="str">
            <v>KL10-02-0183</v>
          </cell>
          <cell r="I358">
            <v>3</v>
          </cell>
        </row>
        <row r="359">
          <cell r="C359">
            <v>2005170547</v>
          </cell>
          <cell r="D359" t="str">
            <v>08DHTP2</v>
          </cell>
          <cell r="E359" t="str">
            <v>Nghiên cứu và phát triển sản phẩm sinh tố kiwi sấy bổ sung probiotic</v>
          </cell>
          <cell r="F359" t="str">
            <v>Nguyễn Thị Mỹ Lệ</v>
          </cell>
          <cell r="H359" t="str">
            <v>KL10-02-0187</v>
          </cell>
          <cell r="I359" t="str">
            <v>KBC</v>
          </cell>
        </row>
        <row r="360">
          <cell r="C360">
            <v>2005190652</v>
          </cell>
          <cell r="D360" t="str">
            <v>10DHTP5</v>
          </cell>
          <cell r="E360" t="str">
            <v>Nghiên cứu khả năng kháng oxy hóa, kháng khuẩn của dịch chiết nước và dịch chiết ethanol từ cây rau Sam (Portulaca oleracea L.)</v>
          </cell>
          <cell r="F360" t="str">
            <v>Nguyễn Thị Mỹ Lệ</v>
          </cell>
          <cell r="G360" t="str">
            <v>Liêu Mỹ Đông</v>
          </cell>
          <cell r="H360" t="str">
            <v>KL10-01-0186</v>
          </cell>
          <cell r="I360">
            <v>15</v>
          </cell>
        </row>
        <row r="361">
          <cell r="C361">
            <v>2005191147</v>
          </cell>
          <cell r="D361" t="str">
            <v>10DHTP7</v>
          </cell>
          <cell r="E361" t="str">
            <v>Nghiên cứu khả năng kháng oxy hóa, kháng khuẩn của dịch chiết nước và dịch chiết ethanol từ cây rau Sam (Portulaca oleracea L.)</v>
          </cell>
          <cell r="F361" t="str">
            <v>Nguyễn Thị Mỹ Lệ</v>
          </cell>
          <cell r="G361" t="str">
            <v>Liêu Mỹ Đông</v>
          </cell>
          <cell r="H361" t="str">
            <v>KL10-01-0186</v>
          </cell>
          <cell r="I361">
            <v>15</v>
          </cell>
        </row>
        <row r="362">
          <cell r="C362">
            <v>2005191006</v>
          </cell>
          <cell r="D362" t="str">
            <v>10DHTP4</v>
          </cell>
          <cell r="E362" t="str">
            <v>Nghiên cứu quy trình công nghệ sản xuất sản phẩm burger chay từ bã đậu nành và rong biển</v>
          </cell>
          <cell r="F362" t="str">
            <v>Nguyễn Thị Ngọc Hoài</v>
          </cell>
          <cell r="G362" t="str">
            <v>Nguyễn Thị Hải Hòa</v>
          </cell>
          <cell r="H362" t="str">
            <v>KL10-02-0191</v>
          </cell>
          <cell r="I362">
            <v>16</v>
          </cell>
        </row>
        <row r="363">
          <cell r="C363">
            <v>2005190139</v>
          </cell>
          <cell r="D363" t="str">
            <v>10DHTP11</v>
          </cell>
          <cell r="E363" t="str">
            <v>Nghiên cứu quy trình công nghệ sản xuất bánh snack từ da cá bơn thu nhận tại Công ty Cổ phần đầu tư thương mại thủy sản (Incomfish)</v>
          </cell>
          <cell r="F363" t="str">
            <v>Nguyễn Thị Ngọc Hoài</v>
          </cell>
          <cell r="G363" t="str">
            <v>Liêu Mỹ Đông</v>
          </cell>
          <cell r="H363" t="str">
            <v>KL10-02-0188</v>
          </cell>
          <cell r="I363">
            <v>15</v>
          </cell>
        </row>
        <row r="364">
          <cell r="C364">
            <v>2005190459</v>
          </cell>
          <cell r="D364" t="str">
            <v>10DHTP11</v>
          </cell>
          <cell r="E364" t="str">
            <v>Nghiên cứu quy trình công nghệ sản xuất bánh snack từ da cá bơn thu nhận tại Công ty Cổ phần đầu tư thương mại thủy sản (Incomfish)</v>
          </cell>
          <cell r="F364" t="str">
            <v>Nguyễn Thị Ngọc Hoài</v>
          </cell>
          <cell r="G364" t="str">
            <v>Liêu Mỹ Đông</v>
          </cell>
          <cell r="H364" t="str">
            <v>KL10-02-0188</v>
          </cell>
          <cell r="I364">
            <v>15</v>
          </cell>
        </row>
        <row r="365">
          <cell r="C365">
            <v>2005191557</v>
          </cell>
          <cell r="D365" t="str">
            <v>10DHTP12</v>
          </cell>
          <cell r="E365" t="str">
            <v>Nghiên cứu quy trình công nghệ sản xuất sản phẩm chà bông cá tuyết</v>
          </cell>
          <cell r="F365" t="str">
            <v>Nguyễn Thị Ngọc Hoài</v>
          </cell>
          <cell r="G365" t="str">
            <v>Liêu Mỹ Đông</v>
          </cell>
          <cell r="H365" t="str">
            <v>KL10-02-0189</v>
          </cell>
          <cell r="I365">
            <v>15</v>
          </cell>
        </row>
        <row r="366">
          <cell r="C366">
            <v>2005190126</v>
          </cell>
          <cell r="D366" t="str">
            <v>10DHTP8</v>
          </cell>
          <cell r="E366" t="str">
            <v>Nghiên cứu quy trình công nghệ sản xuất sản phẩm chà bông cá tuyết</v>
          </cell>
          <cell r="F366" t="str">
            <v>Nguyễn Thị Ngọc Hoài</v>
          </cell>
          <cell r="G366" t="str">
            <v>Liêu Mỹ Đông</v>
          </cell>
          <cell r="H366" t="str">
            <v>KL10-02-0189</v>
          </cell>
          <cell r="I366">
            <v>15</v>
          </cell>
        </row>
        <row r="367">
          <cell r="C367">
            <v>2005191606</v>
          </cell>
          <cell r="D367" t="str">
            <v>10DHTP12</v>
          </cell>
          <cell r="E367" t="str">
            <v>Nghiên cứu quy trình công nghệ sản xuất hamburger từ thịt vụn cá hồi</v>
          </cell>
          <cell r="F367" t="str">
            <v>Nguyễn Thị Ngọc Hoài</v>
          </cell>
          <cell r="G367" t="str">
            <v>Liêu Mỹ Đông</v>
          </cell>
          <cell r="H367" t="str">
            <v>KL10-02-0190</v>
          </cell>
          <cell r="I367">
            <v>15</v>
          </cell>
        </row>
        <row r="368">
          <cell r="C368">
            <v>2005191612</v>
          </cell>
          <cell r="D368" t="str">
            <v>10DHTP12</v>
          </cell>
          <cell r="E368" t="str">
            <v>Nghiên cứu quy trình công nghệ sản xuất hamburger từ thịt vụn cá hồi</v>
          </cell>
          <cell r="F368" t="str">
            <v>Nguyễn Thị Ngọc Hoài</v>
          </cell>
          <cell r="G368" t="str">
            <v>Liêu Mỹ Đông</v>
          </cell>
          <cell r="H368" t="str">
            <v>KL10-02-0190</v>
          </cell>
          <cell r="I368">
            <v>15</v>
          </cell>
        </row>
        <row r="369">
          <cell r="C369">
            <v>2005190548</v>
          </cell>
          <cell r="D369" t="str">
            <v>10DHTP2</v>
          </cell>
          <cell r="E369" t="str">
            <v>Thử nghiệm sản xuất trà bột vỏ xoài túi lọc</v>
          </cell>
          <cell r="F369" t="str">
            <v>Nguyễn Thị Ngọc Thúy</v>
          </cell>
          <cell r="H369" t="str">
            <v>KL10-02-0194</v>
          </cell>
          <cell r="I369" t="str">
            <v>KBC</v>
          </cell>
        </row>
        <row r="370">
          <cell r="C370">
            <v>2022180040</v>
          </cell>
          <cell r="D370" t="str">
            <v>09DHDB1</v>
          </cell>
          <cell r="E370" t="str">
            <v>Thử nghiệm sản xuất snack từ vỏ dưa hấu</v>
          </cell>
          <cell r="F370" t="str">
            <v>Nguyễn Thị Ngọc Thúy</v>
          </cell>
          <cell r="H370" t="str">
            <v>KL10-02-0199</v>
          </cell>
          <cell r="I370" t="str">
            <v>KBC</v>
          </cell>
        </row>
        <row r="371">
          <cell r="C371">
            <v>2022180772</v>
          </cell>
          <cell r="D371" t="str">
            <v>09DHDB1</v>
          </cell>
          <cell r="E371" t="str">
            <v>Thử nghiệm sản xuất sữa chua thanh long ruột đỏ</v>
          </cell>
          <cell r="F371" t="str">
            <v>Nguyễn Thị Ngọc Thúy</v>
          </cell>
          <cell r="H371" t="str">
            <v>KL10-02-0200</v>
          </cell>
          <cell r="I371" t="str">
            <v>KBC</v>
          </cell>
        </row>
        <row r="372">
          <cell r="C372">
            <v>2005190329</v>
          </cell>
          <cell r="D372" t="str">
            <v>10DHTP6</v>
          </cell>
          <cell r="E372" t="str">
            <v>Nghiên cứu phát triển sản phẩm nước ép từ nguyên liệu thanh long ruột đỏ</v>
          </cell>
          <cell r="F372" t="str">
            <v>Nguyễn Thị Ngọc Thúy</v>
          </cell>
          <cell r="G372" t="str">
            <v>Nguyễn Thị Ngọc Hoài</v>
          </cell>
          <cell r="H372" t="str">
            <v>KL10-02-0201</v>
          </cell>
          <cell r="I372">
            <v>13</v>
          </cell>
        </row>
        <row r="373">
          <cell r="C373">
            <v>2005191523</v>
          </cell>
          <cell r="D373" t="str">
            <v>10DHTP9</v>
          </cell>
          <cell r="E373" t="str">
            <v>Nghiên cứu phát triển sản phẩm nước ép từ nguyên liệu thanh long ruột đỏ</v>
          </cell>
          <cell r="F373" t="str">
            <v>Nguyễn Thị Ngọc Thúy</v>
          </cell>
          <cell r="G373" t="str">
            <v>Nguyễn Thị Ngọc Hoài</v>
          </cell>
          <cell r="H373" t="str">
            <v>KL10-02-0201</v>
          </cell>
          <cell r="I373">
            <v>13</v>
          </cell>
        </row>
        <row r="374">
          <cell r="C374">
            <v>2005190153</v>
          </cell>
          <cell r="D374" t="str">
            <v>10DHTP3</v>
          </cell>
          <cell r="E374" t="str">
            <v>Nghiên cứu phát triển sản phẩm snack từ nguyên liệu hạt mít</v>
          </cell>
          <cell r="F374" t="str">
            <v>Nguyễn Thị Ngọc Thúy</v>
          </cell>
          <cell r="G374" t="str">
            <v>Nguyễn Phú Đức</v>
          </cell>
          <cell r="H374" t="str">
            <v>KL10-02-0202</v>
          </cell>
          <cell r="I374">
            <v>12</v>
          </cell>
        </row>
        <row r="375">
          <cell r="C375">
            <v>2005191139</v>
          </cell>
          <cell r="D375" t="str">
            <v>10DHTP3</v>
          </cell>
          <cell r="E375" t="str">
            <v>Nghiên cứu phát triển sản phẩm snack từ nguyên liệu hạt mít</v>
          </cell>
          <cell r="F375" t="str">
            <v>Nguyễn Thị Ngọc Thúy</v>
          </cell>
          <cell r="G375" t="str">
            <v>Nguyễn Phú Đức</v>
          </cell>
          <cell r="H375" t="str">
            <v>KL10-02-0202</v>
          </cell>
          <cell r="I375">
            <v>12</v>
          </cell>
        </row>
        <row r="376">
          <cell r="C376">
            <v>2005190834</v>
          </cell>
          <cell r="D376" t="str">
            <v>10DHTP6</v>
          </cell>
          <cell r="E376" t="str">
            <v>Thử nghiệm sản phẩm trà kombucha thanh long ruột đỏ</v>
          </cell>
          <cell r="F376" t="str">
            <v>Nguyễn Thị Ngọc Thúy</v>
          </cell>
          <cell r="G376" t="str">
            <v>Nguyễn Phan Khánh Hòa</v>
          </cell>
          <cell r="H376" t="str">
            <v>KL10-02-0193</v>
          </cell>
          <cell r="I376">
            <v>7</v>
          </cell>
        </row>
        <row r="377">
          <cell r="C377">
            <v>2005190271</v>
          </cell>
          <cell r="D377" t="str">
            <v>10DHTP6</v>
          </cell>
          <cell r="E377" t="str">
            <v>Thử nghiệm sản phẩm trà kombucha thanh long ruột đỏ</v>
          </cell>
          <cell r="F377" t="str">
            <v>Nguyễn Thị Ngọc Thúy</v>
          </cell>
          <cell r="G377" t="str">
            <v>Nguyễn Phan Khánh Hòa</v>
          </cell>
          <cell r="H377" t="str">
            <v>KL10-02-0193</v>
          </cell>
          <cell r="I377">
            <v>7</v>
          </cell>
        </row>
        <row r="378">
          <cell r="C378">
            <v>2022190036</v>
          </cell>
          <cell r="D378" t="str">
            <v>10DHDB1</v>
          </cell>
          <cell r="E378" t="str">
            <v>Thử nghiệm sản phẩm mứt jam từ hoa bụt giấm</v>
          </cell>
          <cell r="F378" t="str">
            <v>Nguyễn Thị Ngọc Thúy</v>
          </cell>
          <cell r="G378" t="str">
            <v>Nguyễn Văn Anh</v>
          </cell>
          <cell r="H378" t="str">
            <v>KL10-02-0198</v>
          </cell>
          <cell r="I378">
            <v>7</v>
          </cell>
        </row>
        <row r="379">
          <cell r="C379">
            <v>2005181286</v>
          </cell>
          <cell r="D379" t="str">
            <v>09DHTP2</v>
          </cell>
          <cell r="E379" t="str">
            <v>Thử nghiệm sản phẩm kem sữa chua thanh long ruột đỏ</v>
          </cell>
          <cell r="F379" t="str">
            <v>Nguyễn Thị Ngọc Thúy</v>
          </cell>
          <cell r="G379" t="str">
            <v>Trần Thị Cúc Phương</v>
          </cell>
          <cell r="H379" t="str">
            <v>KL10-02-0196</v>
          </cell>
          <cell r="I379">
            <v>2</v>
          </cell>
        </row>
        <row r="380">
          <cell r="C380">
            <v>2022180141</v>
          </cell>
          <cell r="D380" t="str">
            <v>09DHDB1</v>
          </cell>
          <cell r="E380" t="str">
            <v>Thử nghiệm sản phẩm kem sữa chua thanh long ruột đỏ</v>
          </cell>
          <cell r="F380" t="str">
            <v>Nguyễn Thị Ngọc Thúy</v>
          </cell>
          <cell r="G380" t="str">
            <v>Trần Thị Cúc Phương</v>
          </cell>
          <cell r="H380" t="str">
            <v>KL10-02-0196</v>
          </cell>
          <cell r="I380">
            <v>2</v>
          </cell>
        </row>
        <row r="381">
          <cell r="C381">
            <v>2022190221</v>
          </cell>
          <cell r="D381" t="str">
            <v>10DHDB1</v>
          </cell>
          <cell r="E381" t="str">
            <v>Thử nghiệm sản phẩm kẹo dẻo từ hoa bụt giấm</v>
          </cell>
          <cell r="F381" t="str">
            <v>Nguyễn Thị Ngọc Thúy</v>
          </cell>
          <cell r="G381" t="str">
            <v>Hoàng Thái Hà</v>
          </cell>
          <cell r="H381" t="str">
            <v>KL10-02-0197</v>
          </cell>
          <cell r="I381">
            <v>2</v>
          </cell>
        </row>
        <row r="382">
          <cell r="C382">
            <v>2005191009</v>
          </cell>
          <cell r="D382" t="str">
            <v>10DHTP2</v>
          </cell>
          <cell r="E382" t="str">
            <v>Nghiên cứu thu nhận hợp chất flavanoid trong cây mã đề (Plantago major)</v>
          </cell>
          <cell r="F382" t="str">
            <v>Nguyễn Thị Ngọc Thúy</v>
          </cell>
          <cell r="G382" t="str">
            <v>Đinh Hữu Đông</v>
          </cell>
          <cell r="H382" t="str">
            <v>KL10-02-0192</v>
          </cell>
          <cell r="I382">
            <v>1</v>
          </cell>
        </row>
        <row r="383">
          <cell r="C383">
            <v>2005191055</v>
          </cell>
          <cell r="D383" t="str">
            <v>10DHTP2</v>
          </cell>
          <cell r="E383" t="str">
            <v>Nghiên cứu thu nhận hợp chất flavanoid trong cây mã đề (Plantago major)</v>
          </cell>
          <cell r="F383" t="str">
            <v>Nguyễn Thị Ngọc Thúy</v>
          </cell>
          <cell r="G383" t="str">
            <v>Đinh Hữu Đông</v>
          </cell>
          <cell r="H383" t="str">
            <v>KL10-02-0192</v>
          </cell>
          <cell r="I383">
            <v>1</v>
          </cell>
        </row>
        <row r="384">
          <cell r="C384">
            <v>2005191538</v>
          </cell>
          <cell r="D384" t="str">
            <v>10DHTP12</v>
          </cell>
          <cell r="E384" t="str">
            <v>Nghiên cứu bổ sung vỏ bưởi trong quá trình sản xuất bia</v>
          </cell>
          <cell r="F384" t="str">
            <v>Nguyễn Thị Phượng</v>
          </cell>
          <cell r="H384" t="str">
            <v>KL10-02-0210</v>
          </cell>
          <cell r="I384" t="str">
            <v>KBC</v>
          </cell>
        </row>
        <row r="385">
          <cell r="C385">
            <v>2005190794</v>
          </cell>
          <cell r="D385" t="str">
            <v>10DHTP8</v>
          </cell>
          <cell r="E385" t="str">
            <v>Nghiên cứu quy trình sản xuất sản phẩm đồ hộp tôm sốt chua ngọt</v>
          </cell>
          <cell r="F385" t="str">
            <v>Nguyễn Thị Phượng</v>
          </cell>
          <cell r="G385" t="str">
            <v>Lê Quỳnh Anh</v>
          </cell>
          <cell r="H385" t="str">
            <v>KL10-02-0207</v>
          </cell>
          <cell r="I385">
            <v>16</v>
          </cell>
        </row>
        <row r="386">
          <cell r="C386">
            <v>2005191014</v>
          </cell>
          <cell r="D386" t="str">
            <v>10DHTP6</v>
          </cell>
          <cell r="E386" t="str">
            <v>Nghiên cứu quy trình sản xuất sản phẩm đồ hộp tôm sốt chua ngọt</v>
          </cell>
          <cell r="F386" t="str">
            <v>Nguyễn Thị Phượng</v>
          </cell>
          <cell r="G386" t="str">
            <v>Lê Quỳnh Anh</v>
          </cell>
          <cell r="H386" t="str">
            <v>KL10-02-0207</v>
          </cell>
          <cell r="I386">
            <v>16</v>
          </cell>
        </row>
        <row r="387">
          <cell r="C387">
            <v>2005191276</v>
          </cell>
          <cell r="D387" t="str">
            <v>10DHTP12</v>
          </cell>
          <cell r="E387" t="str">
            <v>Nghiên cứu quy trình sản xuất sản phẩm đồ hộp tôm xí muội</v>
          </cell>
          <cell r="F387" t="str">
            <v>Nguyễn Thị Phượng</v>
          </cell>
          <cell r="G387" t="str">
            <v>Lê Quỳnh Anh</v>
          </cell>
          <cell r="H387" t="str">
            <v>KL10-02-0208</v>
          </cell>
          <cell r="I387">
            <v>16</v>
          </cell>
        </row>
        <row r="388">
          <cell r="C388">
            <v>2005190117</v>
          </cell>
          <cell r="D388" t="str">
            <v>10DHTP9</v>
          </cell>
          <cell r="E388" t="str">
            <v>Nghiên cứu quy trình sản xuất sản phẩm đồ hộp tôm xí muội</v>
          </cell>
          <cell r="F388" t="str">
            <v>Nguyễn Thị Phượng</v>
          </cell>
          <cell r="G388" t="str">
            <v>Lê Quỳnh Anh</v>
          </cell>
          <cell r="H388" t="str">
            <v>KL10-02-0208</v>
          </cell>
          <cell r="I388">
            <v>16</v>
          </cell>
        </row>
        <row r="389">
          <cell r="C389">
            <v>2005190753</v>
          </cell>
          <cell r="D389" t="str">
            <v>10DHTP6</v>
          </cell>
          <cell r="E389" t="str">
            <v>Nghiên cứu sản xuất nước uống lên men từ nước ép nho và bạc hà</v>
          </cell>
          <cell r="F389" t="str">
            <v>Nguyễn Thị Phượng</v>
          </cell>
          <cell r="G389" t="str">
            <v>Nguyễn Thanh Nam</v>
          </cell>
          <cell r="H389" t="str">
            <v>KL10-02-0204</v>
          </cell>
          <cell r="I389">
            <v>9</v>
          </cell>
        </row>
        <row r="390">
          <cell r="C390">
            <v>2005191299</v>
          </cell>
          <cell r="D390" t="str">
            <v>10DHTP6</v>
          </cell>
          <cell r="E390" t="str">
            <v>Nghiên cứu sản xuất nước uống lên men từ nước ép nho và bạc hà</v>
          </cell>
          <cell r="F390" t="str">
            <v>Nguyễn Thị Phượng</v>
          </cell>
          <cell r="G390" t="str">
            <v>Nguyễn Thanh Nam</v>
          </cell>
          <cell r="H390" t="str">
            <v>KL10-02-0204</v>
          </cell>
          <cell r="I390">
            <v>9</v>
          </cell>
        </row>
        <row r="391">
          <cell r="C391">
            <v>2005190675</v>
          </cell>
          <cell r="D391" t="str">
            <v>10DHTP2</v>
          </cell>
          <cell r="E391" t="str">
            <v>Nghiên cứu quy trình sản xuất nước uống từ nước ép cần tây Apium graveolens và mật hoa dừa Mawa PB121</v>
          </cell>
          <cell r="F391" t="str">
            <v>Nguyễn Thị Phượng</v>
          </cell>
          <cell r="G391" t="str">
            <v>Nguyễn Thanh Nam</v>
          </cell>
          <cell r="H391" t="str">
            <v>KL10-02-0205</v>
          </cell>
          <cell r="I391">
            <v>9</v>
          </cell>
        </row>
        <row r="392">
          <cell r="C392">
            <v>2005190894</v>
          </cell>
          <cell r="D392" t="str">
            <v>10DHTP1</v>
          </cell>
          <cell r="E392" t="str">
            <v>Nghiên cứu sản xuất bia bổ sung vỏ cam Citrus sinensis Rutaceae và hạt rau mùi Coriandrum sativum</v>
          </cell>
          <cell r="F392" t="str">
            <v>Nguyễn Thị Phượng</v>
          </cell>
          <cell r="G392" t="str">
            <v>Đào Thị Tuyết Mai</v>
          </cell>
          <cell r="H392" t="str">
            <v>KL10-02-0203</v>
          </cell>
          <cell r="I392">
            <v>6</v>
          </cell>
        </row>
        <row r="393">
          <cell r="C393">
            <v>2005190372</v>
          </cell>
          <cell r="D393" t="str">
            <v>10DHTP9</v>
          </cell>
          <cell r="E393" t="str">
            <v>Nghiên cứu sản xuất nước uống lên men từ nước ép táo</v>
          </cell>
          <cell r="F393" t="str">
            <v>Nguyễn Thị Phượng</v>
          </cell>
          <cell r="G393" t="str">
            <v>Đào Thị Tuyết Mai</v>
          </cell>
          <cell r="H393" t="str">
            <v>KL10-02-0209</v>
          </cell>
          <cell r="I393">
            <v>6</v>
          </cell>
        </row>
        <row r="394">
          <cell r="C394">
            <v>2005190285</v>
          </cell>
          <cell r="D394" t="str">
            <v>10DHTP9</v>
          </cell>
          <cell r="E394" t="str">
            <v>Nghiên cứu sản xuất nước uống lên men từ nước ép táo</v>
          </cell>
          <cell r="F394" t="str">
            <v>Nguyễn Thị Phượng</v>
          </cell>
          <cell r="G394" t="str">
            <v>Đào Thị Tuyết Mai</v>
          </cell>
          <cell r="H394" t="str">
            <v>KL10-02-0209</v>
          </cell>
          <cell r="I394">
            <v>6</v>
          </cell>
        </row>
        <row r="395">
          <cell r="C395">
            <v>2005190404</v>
          </cell>
          <cell r="D395" t="str">
            <v>10DHTP9</v>
          </cell>
          <cell r="E395" t="str">
            <v>Nghiên cứu quy trình sản xuất sản phẩm đồ hộp chả cá rô phi vằn Oreochromis niloticus sốt tiêu</v>
          </cell>
          <cell r="F395" t="str">
            <v>Nguyễn Thị Phượng</v>
          </cell>
          <cell r="G395" t="str">
            <v>Nguyễn Hoàng Anh</v>
          </cell>
          <cell r="H395" t="str">
            <v>KL10-02-0206</v>
          </cell>
          <cell r="I395">
            <v>5</v>
          </cell>
        </row>
        <row r="396">
          <cell r="C396">
            <v>2005190353</v>
          </cell>
          <cell r="D396" t="str">
            <v>10DHTP1</v>
          </cell>
          <cell r="E396" t="str">
            <v>Nghiên cứu quy trình sản xuất sản phẩm đồ hộp chả cá rô phi vằn Oreochromis niloticus sốt tiêu</v>
          </cell>
          <cell r="F396" t="str">
            <v>Nguyễn Thị Phượng</v>
          </cell>
          <cell r="G396" t="str">
            <v>Nguyễn Hoàng Anh</v>
          </cell>
          <cell r="H396" t="str">
            <v>KL10-02-0206</v>
          </cell>
          <cell r="I396">
            <v>5</v>
          </cell>
        </row>
        <row r="397">
          <cell r="C397">
            <v>2005190398</v>
          </cell>
          <cell r="D397" t="str">
            <v>10DHTP2</v>
          </cell>
          <cell r="E397" t="str">
            <v>Nghiên cứu phát triển sản phẩm bột củ dền</v>
          </cell>
          <cell r="F397" t="str">
            <v>Nguyễn Thị Quỳnh Như</v>
          </cell>
          <cell r="H397" t="str">
            <v>KL10-02-0212</v>
          </cell>
          <cell r="I397" t="str">
            <v>KBC</v>
          </cell>
        </row>
        <row r="398">
          <cell r="C398">
            <v>2005190603</v>
          </cell>
          <cell r="D398" t="str">
            <v>10DHTP1</v>
          </cell>
          <cell r="E398" t="str">
            <v>Nghiên cứu phát triển sản phẩm bột củ dền</v>
          </cell>
          <cell r="F398" t="str">
            <v>Nguyễn Thị Quỳnh Như</v>
          </cell>
          <cell r="H398" t="str">
            <v>KL10-02-0212</v>
          </cell>
          <cell r="I398" t="str">
            <v>KBC</v>
          </cell>
        </row>
        <row r="399">
          <cell r="C399">
            <v>2005181246</v>
          </cell>
          <cell r="D399" t="str">
            <v>09DHTP6</v>
          </cell>
          <cell r="E399" t="str">
            <v>Nghiên cứu phát triển sản phẩm bột rau diếp cá</v>
          </cell>
          <cell r="F399" t="str">
            <v>Nguyễn Thị Quỳnh Như</v>
          </cell>
          <cell r="G399" t="str">
            <v>Trần Đức Duy</v>
          </cell>
          <cell r="H399" t="str">
            <v>KL10-02-0213</v>
          </cell>
          <cell r="I399">
            <v>12</v>
          </cell>
        </row>
        <row r="400">
          <cell r="C400">
            <v>2005191251</v>
          </cell>
          <cell r="D400" t="str">
            <v>10DHTP6</v>
          </cell>
          <cell r="E400" t="str">
            <v>Khảo sát tác động nhiệt đến chất lượng mật ong hoa cà phê Việt Nam thông qua các chỉ tiêu cảm quan, hóa lý và các hoạt chất sinh học của chúng</v>
          </cell>
          <cell r="F400" t="str">
            <v>Nguyễn Thị Quỳnh Như</v>
          </cell>
          <cell r="G400" t="str">
            <v>Lê Thùy Linh</v>
          </cell>
          <cell r="H400" t="str">
            <v>KL10-02-0211</v>
          </cell>
          <cell r="I400">
            <v>8</v>
          </cell>
        </row>
        <row r="401">
          <cell r="C401">
            <v>2005191168</v>
          </cell>
          <cell r="D401" t="str">
            <v>10DHTP3</v>
          </cell>
          <cell r="E401" t="str">
            <v>Khảo sát tác động nhiệt đến chất lượng mật ong hoa cà phê Việt Nam thông qua các chỉ tiêu cảm quan, hóa lý và các hoạt chất sinh học của chúng</v>
          </cell>
          <cell r="F401" t="str">
            <v>Nguyễn Thị Quỳnh Như</v>
          </cell>
          <cell r="G401" t="str">
            <v>Lê Thùy Linh</v>
          </cell>
          <cell r="H401" t="str">
            <v>KL10-02-0211</v>
          </cell>
          <cell r="I401">
            <v>8</v>
          </cell>
        </row>
        <row r="402">
          <cell r="C402">
            <v>2022190113</v>
          </cell>
          <cell r="D402" t="str">
            <v>10DHDB1</v>
          </cell>
          <cell r="E402" t="str">
            <v>Thử nghiệm sản phẩm mứt cau sấy dẻo</v>
          </cell>
          <cell r="F402" t="str">
            <v>Nguyễn Thị Thảo Minh</v>
          </cell>
          <cell r="G402" t="str">
            <v>Phan Thị Hồng Liên</v>
          </cell>
          <cell r="H402" t="str">
            <v>KL10-02-0216</v>
          </cell>
          <cell r="I402">
            <v>10</v>
          </cell>
        </row>
        <row r="403">
          <cell r="C403">
            <v>2022190067</v>
          </cell>
          <cell r="D403" t="str">
            <v>10DHDB1</v>
          </cell>
          <cell r="E403" t="str">
            <v>Thử nghiệm sản phẩm cau non sấy dẻo tẩm vị có hương vị mặn</v>
          </cell>
          <cell r="F403" t="str">
            <v>Nguyễn Thị Thảo Minh</v>
          </cell>
          <cell r="G403" t="str">
            <v>Phan Thị Hồng Liên</v>
          </cell>
          <cell r="H403" t="str">
            <v>KL10-02-0217</v>
          </cell>
          <cell r="I403">
            <v>10</v>
          </cell>
        </row>
        <row r="404">
          <cell r="C404">
            <v>2022190061</v>
          </cell>
          <cell r="D404" t="str">
            <v>10DHDB2</v>
          </cell>
          <cell r="E404" t="str">
            <v>Thử nghiệm sản phẩm cau non sấy dẻo tẩm vị có hương vị mặn</v>
          </cell>
          <cell r="F404" t="str">
            <v>Nguyễn Thị Thảo Minh</v>
          </cell>
          <cell r="G404" t="str">
            <v>Phan Thị Hồng Liên</v>
          </cell>
          <cell r="H404" t="str">
            <v>KL10-02-0217</v>
          </cell>
          <cell r="I404">
            <v>10</v>
          </cell>
        </row>
        <row r="405">
          <cell r="C405">
            <v>2005191193</v>
          </cell>
          <cell r="D405" t="str">
            <v>10DHTP4</v>
          </cell>
          <cell r="E405" t="str">
            <v>Nghiên cứu hoàn thiện quy trình công nghệ sản xuất bánh khóm hoa mai</v>
          </cell>
          <cell r="F405" t="str">
            <v>Nguyễn Thị Thảo Minh</v>
          </cell>
          <cell r="G405" t="str">
            <v>Trần Thị Cúc Phương</v>
          </cell>
          <cell r="H405" t="str">
            <v>KL10-02-0214</v>
          </cell>
          <cell r="I405">
            <v>2</v>
          </cell>
        </row>
        <row r="406">
          <cell r="C406">
            <v>2005190832</v>
          </cell>
          <cell r="D406" t="str">
            <v>10DHTP1</v>
          </cell>
          <cell r="E406" t="str">
            <v>Nghiên cứu hoàn thiện quy trình công nghệ sản xuất bánh khóm hoa mai</v>
          </cell>
          <cell r="F406" t="str">
            <v>Nguyễn Thị Thảo Minh</v>
          </cell>
          <cell r="G406" t="str">
            <v>Trần Thị Cúc Phương</v>
          </cell>
          <cell r="H406" t="str">
            <v>KL10-02-0214</v>
          </cell>
          <cell r="I406">
            <v>2</v>
          </cell>
        </row>
        <row r="407">
          <cell r="C407">
            <v>2022190227</v>
          </cell>
          <cell r="D407" t="str">
            <v>10DHDB2</v>
          </cell>
          <cell r="E407" t="str">
            <v>Nghiên cứu công nghệ sản xuất sữa bổ sung dịch trái cây</v>
          </cell>
          <cell r="F407" t="str">
            <v>Nguyễn Thị Thảo Minh</v>
          </cell>
          <cell r="G407" t="str">
            <v>Trần Thị Cúc Phương</v>
          </cell>
          <cell r="H407" t="str">
            <v>KL10-02-0215</v>
          </cell>
          <cell r="I407">
            <v>2</v>
          </cell>
        </row>
        <row r="408">
          <cell r="C408">
            <v>2022190266</v>
          </cell>
          <cell r="D408" t="str">
            <v>10DHDB2</v>
          </cell>
          <cell r="E408" t="str">
            <v>Nghiên cứu công nghệ sản xuất sữa bổ sung dịch trái cây</v>
          </cell>
          <cell r="F408" t="str">
            <v>Nguyễn Thị Thảo Minh</v>
          </cell>
          <cell r="G408" t="str">
            <v>Trần Thị Cúc Phương</v>
          </cell>
          <cell r="H408" t="str">
            <v>KL10-02-0215</v>
          </cell>
          <cell r="I408">
            <v>2</v>
          </cell>
        </row>
        <row r="409">
          <cell r="C409">
            <v>2022190275</v>
          </cell>
          <cell r="D409" t="str">
            <v>10DHDB2</v>
          </cell>
          <cell r="E409" t="str">
            <v>Nghiên cứu công nghệ sản xuất sữa bổ sung dịch trái cây</v>
          </cell>
          <cell r="F409" t="str">
            <v>Nguyễn Thị Thảo Minh</v>
          </cell>
          <cell r="G409" t="str">
            <v>Trần Thị Cúc Phương</v>
          </cell>
          <cell r="H409" t="str">
            <v>KL10-02-0215</v>
          </cell>
          <cell r="I409">
            <v>2</v>
          </cell>
        </row>
        <row r="410">
          <cell r="C410">
            <v>2005191174</v>
          </cell>
          <cell r="D410" t="str">
            <v>10DHTP3</v>
          </cell>
          <cell r="E410" t="str">
            <v>Nghiên cứu điều kiện thu nhận và xác định hoạt tính của anthocyanin từ hoa bụp giấm Hibicus sabdariffa L.</v>
          </cell>
          <cell r="F410" t="str">
            <v>Nguyễn Thị Thu Huyền</v>
          </cell>
          <cell r="G410" t="str">
            <v>Lê Quỳnh Anh</v>
          </cell>
          <cell r="H410" t="str">
            <v>KL10-01-0218</v>
          </cell>
          <cell r="I410">
            <v>16</v>
          </cell>
        </row>
        <row r="411">
          <cell r="C411">
            <v>2005191149</v>
          </cell>
          <cell r="D411" t="str">
            <v>10DHTP8</v>
          </cell>
          <cell r="E411" t="str">
            <v>Nghiên cứu điều kiện thu nhận và xác định hoạt tính của anthocyanin từ hoa bụp giấm Hibicus sabdariffa L.</v>
          </cell>
          <cell r="F411" t="str">
            <v>Nguyễn Thị Thu Huyền</v>
          </cell>
          <cell r="G411" t="str">
            <v>Lê Quỳnh Anh</v>
          </cell>
          <cell r="H411" t="str">
            <v>KL10-01-0218</v>
          </cell>
          <cell r="I411">
            <v>16</v>
          </cell>
        </row>
        <row r="412">
          <cell r="C412">
            <v>2005191161</v>
          </cell>
          <cell r="D412" t="str">
            <v>10DHTP8</v>
          </cell>
          <cell r="E412" t="str">
            <v>Nghiên cứu điều kiện thu nhận và xác định hoạt tính của anthocyanin từ hoa bụp giấm Hibicus sabdariffa L.</v>
          </cell>
          <cell r="F412" t="str">
            <v>Nguyễn Thị Thu Huyền</v>
          </cell>
          <cell r="G412" t="str">
            <v>Lê Quỳnh Anh</v>
          </cell>
          <cell r="H412" t="str">
            <v>KL10-01-0218</v>
          </cell>
          <cell r="I412">
            <v>16</v>
          </cell>
        </row>
        <row r="413">
          <cell r="C413">
            <v>2005190595</v>
          </cell>
          <cell r="D413" t="str">
            <v>10DHTP5</v>
          </cell>
          <cell r="E413" t="str">
            <v>Nghiên cứu điều kiện thu nhận và xác định hoạt tính của anthocyanin từ tía tô Perilla frutescens</v>
          </cell>
          <cell r="F413" t="str">
            <v>Nguyễn Thị Thu Huyền</v>
          </cell>
          <cell r="G413" t="str">
            <v>Lê Quỳnh Anh</v>
          </cell>
          <cell r="H413" t="str">
            <v>KL10-01-0219</v>
          </cell>
          <cell r="I413">
            <v>16</v>
          </cell>
        </row>
        <row r="414">
          <cell r="C414">
            <v>2005190704</v>
          </cell>
          <cell r="D414" t="str">
            <v>10DHTP5</v>
          </cell>
          <cell r="E414" t="str">
            <v>Nghiên cứu điều kiện thu nhận và xác định hoạt tính của anthocyanin từ tía tô Perilla frutescens</v>
          </cell>
          <cell r="F414" t="str">
            <v>Nguyễn Thị Thu Huyền</v>
          </cell>
          <cell r="G414" t="str">
            <v>Lê Quỳnh Anh</v>
          </cell>
          <cell r="H414" t="str">
            <v>KL10-01-0219</v>
          </cell>
          <cell r="I414">
            <v>16</v>
          </cell>
        </row>
        <row r="415">
          <cell r="C415">
            <v>2005190900</v>
          </cell>
          <cell r="D415" t="str">
            <v>10DHTP5</v>
          </cell>
          <cell r="E415" t="str">
            <v>Nghiên cứu điều kiện thu nhận và xác định hoạt tính của anthocyanin từ tía tô Perilla frutescens</v>
          </cell>
          <cell r="F415" t="str">
            <v>Nguyễn Thị Thu Huyền</v>
          </cell>
          <cell r="G415" t="str">
            <v>Lê Quỳnh Anh</v>
          </cell>
          <cell r="H415" t="str">
            <v>KL10-01-0219</v>
          </cell>
          <cell r="I415">
            <v>16</v>
          </cell>
        </row>
        <row r="416">
          <cell r="C416">
            <v>2005191195</v>
          </cell>
          <cell r="D416" t="str">
            <v>10DHTP11</v>
          </cell>
          <cell r="E416" t="str">
            <v>Ảnh hưởng thông số trích ly polyphenol từ vỏ cam và thử nghiệm trong sản phẩm kem chậm tan chảy</v>
          </cell>
          <cell r="F416" t="str">
            <v>Nguyễn Thị Thùy Dương</v>
          </cell>
          <cell r="G416" t="str">
            <v>Phan Vĩnh Hưng</v>
          </cell>
          <cell r="H416" t="str">
            <v>KL10-02-0228</v>
          </cell>
          <cell r="I416">
            <v>14</v>
          </cell>
        </row>
        <row r="417">
          <cell r="C417">
            <v>2005190399</v>
          </cell>
          <cell r="D417" t="str">
            <v>10DHTP4</v>
          </cell>
          <cell r="E417" t="str">
            <v>Ảnh hưởng thông số trích ly polyphenol từ vỏ cam và thử nghiệm trong sản phẩm kem chậm tan chảy</v>
          </cell>
          <cell r="F417" t="str">
            <v>Nguyễn Thị Thùy Dương</v>
          </cell>
          <cell r="G417" t="str">
            <v>Phan Vĩnh Hưng</v>
          </cell>
          <cell r="H417" t="str">
            <v>KL10-02-0228</v>
          </cell>
          <cell r="I417">
            <v>14</v>
          </cell>
        </row>
        <row r="418">
          <cell r="C418">
            <v>2005191294</v>
          </cell>
          <cell r="D418" t="str">
            <v>10DHTP12</v>
          </cell>
          <cell r="E418" t="str">
            <v>Ảnh hưởng thông số xử lý thịt quả bơ tạo puree bằng phương pháp vi sóng và siêu âm</v>
          </cell>
          <cell r="F418" t="str">
            <v>Nguyễn Thị Thùy Dương</v>
          </cell>
          <cell r="G418" t="str">
            <v>Phan Vĩnh Hưng</v>
          </cell>
          <cell r="H418" t="str">
            <v>KL10-02-0229</v>
          </cell>
          <cell r="I418">
            <v>14</v>
          </cell>
        </row>
        <row r="419">
          <cell r="C419">
            <v>2005190897</v>
          </cell>
          <cell r="D419" t="str">
            <v>10DHTP2</v>
          </cell>
          <cell r="E419" t="str">
            <v>Ảnh hưởng thông số xử lý thịt quả bơ tạo puree bằng phương pháp vi sóng và siêu âm</v>
          </cell>
          <cell r="F419" t="str">
            <v>Nguyễn Thị Thùy Dương</v>
          </cell>
          <cell r="G419" t="str">
            <v>Phan Vĩnh Hưng</v>
          </cell>
          <cell r="H419" t="str">
            <v>KL10-02-0229</v>
          </cell>
          <cell r="I419">
            <v>14</v>
          </cell>
        </row>
        <row r="420">
          <cell r="C420">
            <v>2005191140</v>
          </cell>
          <cell r="D420" t="str">
            <v>10DHTP7</v>
          </cell>
          <cell r="E420" t="str">
            <v>Ảnh hưởng thông số tạo bột vỏ thanh long và ứng dụng trong sản phẩm bánh bông lan</v>
          </cell>
          <cell r="F420" t="str">
            <v>Nguyễn Thị Thùy Dương</v>
          </cell>
          <cell r="G420" t="str">
            <v>Nguyễn Cẩm Hường</v>
          </cell>
          <cell r="H420" t="str">
            <v>KL10-02-0220</v>
          </cell>
          <cell r="I420">
            <v>11</v>
          </cell>
        </row>
        <row r="421">
          <cell r="C421">
            <v>2005190522</v>
          </cell>
          <cell r="D421" t="str">
            <v>10DHTP7</v>
          </cell>
          <cell r="E421" t="str">
            <v>Ảnh hưởng thông số tạo bột vỏ thanh long và ứng dụng trong sản phẩm bánh bông lan</v>
          </cell>
          <cell r="F421" t="str">
            <v>Nguyễn Thị Thùy Dương</v>
          </cell>
          <cell r="G421" t="str">
            <v>Nguyễn Cẩm Hường</v>
          </cell>
          <cell r="H421" t="str">
            <v>KL10-02-0220</v>
          </cell>
          <cell r="I421">
            <v>11</v>
          </cell>
        </row>
        <row r="422">
          <cell r="C422">
            <v>2005190354</v>
          </cell>
          <cell r="D422" t="str">
            <v>10DHTP5</v>
          </cell>
          <cell r="E422" t="str">
            <v>Ảnh hưởng thông số tạo bột chuối xanh giàu tinh bột kháng và ứng dụng trong sản phẩm bành mì sandwitch</v>
          </cell>
          <cell r="F422" t="str">
            <v>Nguyễn Thị Thùy Dương</v>
          </cell>
          <cell r="G422" t="str">
            <v>Nguyễn Cẩm Hường</v>
          </cell>
          <cell r="H422" t="str">
            <v>KL10-02-0221</v>
          </cell>
          <cell r="I422">
            <v>11</v>
          </cell>
        </row>
        <row r="423">
          <cell r="C423">
            <v>2005191181</v>
          </cell>
          <cell r="D423" t="str">
            <v>10DHTP4</v>
          </cell>
          <cell r="E423" t="str">
            <v>Ảnh hưởng thông số tạo bột chuối xanh giàu tinh bột kháng và ứng dụng trong sản phẩm bành mì sandwitch</v>
          </cell>
          <cell r="F423" t="str">
            <v>Nguyễn Thị Thùy Dương</v>
          </cell>
          <cell r="G423" t="str">
            <v>Nguyễn Cẩm Hường</v>
          </cell>
          <cell r="H423" t="str">
            <v>KL10-02-0221</v>
          </cell>
          <cell r="I423">
            <v>11</v>
          </cell>
        </row>
        <row r="424">
          <cell r="C424">
            <v>2005191243</v>
          </cell>
          <cell r="D424" t="str">
            <v>10DHTP7</v>
          </cell>
          <cell r="E424" t="str">
            <v>Ảnh hưởng thông số tạo bột hạt thanh long nảy mầm và ứng dụng trong sản phẩm bánh quy</v>
          </cell>
          <cell r="F424" t="str">
            <v>Nguyễn Thị Thùy Dương</v>
          </cell>
          <cell r="G424" t="str">
            <v>Nguyễn Cẩm Hường</v>
          </cell>
          <cell r="H424" t="str">
            <v>KL10-02-0224</v>
          </cell>
          <cell r="I424">
            <v>11</v>
          </cell>
        </row>
        <row r="425">
          <cell r="C425">
            <v>2005190686</v>
          </cell>
          <cell r="D425" t="str">
            <v>10DHTP7</v>
          </cell>
          <cell r="E425" t="str">
            <v>Ảnh hưởng thông số tạo bột hạt thanh long nảy mầm và ứng dụng trong sản phẩm bánh quy</v>
          </cell>
          <cell r="F425" t="str">
            <v>Nguyễn Thị Thùy Dương</v>
          </cell>
          <cell r="G425" t="str">
            <v>Nguyễn Cẩm Hường</v>
          </cell>
          <cell r="H425" t="str">
            <v>KL10-02-0224</v>
          </cell>
          <cell r="I425">
            <v>11</v>
          </cell>
        </row>
        <row r="426">
          <cell r="C426">
            <v>2005191289</v>
          </cell>
          <cell r="D426" t="str">
            <v>10DHTP12</v>
          </cell>
          <cell r="E426" t="str">
            <v>Ảnh hưởng thông số quá trình thu nhận chất thay thế muối ít natri từ phụ phẩm mai mực</v>
          </cell>
          <cell r="F426" t="str">
            <v>Nguyễn Thị Thùy Dương</v>
          </cell>
          <cell r="G426" t="str">
            <v>Nguyễn Cẩm Hường</v>
          </cell>
          <cell r="H426" t="str">
            <v>KL10-01-0225</v>
          </cell>
          <cell r="I426">
            <v>11</v>
          </cell>
        </row>
        <row r="427">
          <cell r="C427">
            <v>2005191244</v>
          </cell>
          <cell r="D427" t="str">
            <v>10DHTP2</v>
          </cell>
          <cell r="E427" t="str">
            <v>Ảnh hưởng thông số quá trình thu nhận chất thay thế muối ít natri từ phụ phẩm mai mực</v>
          </cell>
          <cell r="F427" t="str">
            <v>Nguyễn Thị Thùy Dương</v>
          </cell>
          <cell r="G427" t="str">
            <v>Nguyễn Cẩm Hường</v>
          </cell>
          <cell r="H427" t="str">
            <v>KL10-01-0225</v>
          </cell>
          <cell r="I427">
            <v>11</v>
          </cell>
        </row>
        <row r="428">
          <cell r="C428">
            <v>2005191601</v>
          </cell>
          <cell r="D428" t="str">
            <v>10DHTP10</v>
          </cell>
          <cell r="E428" t="str">
            <v>Ảnh hưởng thông số quá trình trích ly chất thay thế muối ít natri từ phụ phẩm vỏ tôm</v>
          </cell>
          <cell r="F428" t="str">
            <v>Nguyễn Thị Thùy Dương</v>
          </cell>
          <cell r="G428" t="str">
            <v>Nguyễn Cẩm Hường</v>
          </cell>
          <cell r="H428" t="str">
            <v>KL10-01-0226</v>
          </cell>
          <cell r="I428">
            <v>11</v>
          </cell>
        </row>
        <row r="429">
          <cell r="C429">
            <v>2005191224</v>
          </cell>
          <cell r="D429" t="str">
            <v>10DHTP2</v>
          </cell>
          <cell r="E429" t="str">
            <v>Ảnh hưởng thông số xử lý thu nhận bột màu từ vỏ thanh long và ứng dụng trong sản phẩm mì sợi</v>
          </cell>
          <cell r="F429" t="str">
            <v>Nguyễn Thị Thùy Dương</v>
          </cell>
          <cell r="G429" t="str">
            <v>Nguyễn Thanh Nam</v>
          </cell>
          <cell r="H429" t="str">
            <v>KL10-02-0230</v>
          </cell>
          <cell r="I429">
            <v>9</v>
          </cell>
        </row>
        <row r="430">
          <cell r="C430">
            <v>2005191301</v>
          </cell>
          <cell r="D430" t="str">
            <v>10DHTP7</v>
          </cell>
          <cell r="E430" t="str">
            <v>Ảnh hưởng thông số xử lý thu nhận bột màu từ vỏ thanh long và ứng dụng trong sản phẩm mì sợi</v>
          </cell>
          <cell r="F430" t="str">
            <v>Nguyễn Thị Thùy Dương</v>
          </cell>
          <cell r="G430" t="str">
            <v>Nguyễn Thanh Nam</v>
          </cell>
          <cell r="H430" t="str">
            <v>KL10-02-0230</v>
          </cell>
          <cell r="I430">
            <v>9</v>
          </cell>
        </row>
        <row r="431">
          <cell r="C431">
            <v>2005190785</v>
          </cell>
          <cell r="D431" t="str">
            <v>10DHTP7</v>
          </cell>
          <cell r="E431" t="str">
            <v>Ảnh hưởng các thông số quá trình lên men mật hoa dừa</v>
          </cell>
          <cell r="F431" t="str">
            <v>Nguyễn Thị Thùy Dương</v>
          </cell>
          <cell r="G431" t="str">
            <v>Nguyễn Thị Kim Oanh</v>
          </cell>
          <cell r="H431" t="str">
            <v>KL10-02-0231</v>
          </cell>
          <cell r="I431">
            <v>9</v>
          </cell>
        </row>
        <row r="432">
          <cell r="C432">
            <v>2005190254</v>
          </cell>
          <cell r="D432" t="str">
            <v>10DHTP2</v>
          </cell>
          <cell r="E432" t="str">
            <v>Ảnh hưởng các thông số quá trình lên men mật hoa dừa</v>
          </cell>
          <cell r="F432" t="str">
            <v>Nguyễn Thị Thùy Dương</v>
          </cell>
          <cell r="G432" t="str">
            <v>Nguyễn Thị Kim Oanh</v>
          </cell>
          <cell r="H432" t="str">
            <v>KL10-02-0231</v>
          </cell>
          <cell r="I432">
            <v>9</v>
          </cell>
        </row>
        <row r="433">
          <cell r="C433">
            <v>2005191272</v>
          </cell>
          <cell r="D433" t="str">
            <v>10DHTP7</v>
          </cell>
          <cell r="E433" t="str">
            <v>Ảnh hưởng thông số xử lý tạo sản phẩm thanh long sấy nguyên vỏ</v>
          </cell>
          <cell r="F433" t="str">
            <v>Nguyễn Thị Thùy Dương</v>
          </cell>
          <cell r="G433" t="str">
            <v>Phan Thế Duy</v>
          </cell>
          <cell r="H433" t="str">
            <v>KL10-02-0222</v>
          </cell>
          <cell r="I433">
            <v>8</v>
          </cell>
        </row>
        <row r="434">
          <cell r="C434">
            <v>2005190827</v>
          </cell>
          <cell r="D434" t="str">
            <v>10DHTP7</v>
          </cell>
          <cell r="E434" t="str">
            <v>Ảnh hưởng thông số xử lý tạo sản phẩm thanh long sấy nguyên vỏ</v>
          </cell>
          <cell r="F434" t="str">
            <v>Nguyễn Thị Thùy Dương</v>
          </cell>
          <cell r="G434" t="str">
            <v>Phan Thế Duy</v>
          </cell>
          <cell r="H434" t="str">
            <v>KL10-02-0222</v>
          </cell>
          <cell r="I434">
            <v>8</v>
          </cell>
        </row>
        <row r="435">
          <cell r="C435">
            <v>2005191351</v>
          </cell>
          <cell r="D435" t="str">
            <v>10DHTP7</v>
          </cell>
          <cell r="E435" t="str">
            <v>Ảnh hưởng thông số xử lý hạt thanh long thu nhận dầu và ứng dụng bã tách dầu trong sản phẩm bánh quy</v>
          </cell>
          <cell r="F435" t="str">
            <v>Nguyễn Thị Thùy Dương</v>
          </cell>
          <cell r="G435" t="str">
            <v>Phan Thế Duy</v>
          </cell>
          <cell r="H435" t="str">
            <v>KL10-02-0223</v>
          </cell>
          <cell r="I435">
            <v>8</v>
          </cell>
        </row>
        <row r="436">
          <cell r="C436">
            <v>2005190854</v>
          </cell>
          <cell r="D436" t="str">
            <v>10DHTP7</v>
          </cell>
          <cell r="E436" t="str">
            <v>Ảnh hưởng thông số xử lý hạt thanh long thu nhận dầu và ứng dụng bã tách dầu trong sản phẩm bánh quy</v>
          </cell>
          <cell r="F436" t="str">
            <v>Nguyễn Thị Thùy Dương</v>
          </cell>
          <cell r="G436" t="str">
            <v>Phan Thế Duy</v>
          </cell>
          <cell r="H436" t="str">
            <v>KL10-02-0223</v>
          </cell>
          <cell r="I436">
            <v>8</v>
          </cell>
        </row>
        <row r="437">
          <cell r="C437">
            <v>2005191533</v>
          </cell>
          <cell r="D437" t="str">
            <v>10DHTP11</v>
          </cell>
          <cell r="E437" t="str">
            <v>Ảnh hưởng thông số trích ly polyphenol từ vỏ hạt cacao và ứng dụng lên men trà kombucha từ vỏ hạt cacao với mật hoa dừa</v>
          </cell>
          <cell r="F437" t="str">
            <v>Nguyễn Thị Thùy Dương</v>
          </cell>
          <cell r="G437" t="str">
            <v>Trần Chí Hải</v>
          </cell>
          <cell r="H437" t="str">
            <v>KL10-02-0183</v>
          </cell>
          <cell r="I437">
            <v>3</v>
          </cell>
        </row>
        <row r="438">
          <cell r="C438">
            <v>2005190588</v>
          </cell>
          <cell r="D438" t="str">
            <v>10DHTP2</v>
          </cell>
          <cell r="E438" t="str">
            <v>Nghiên cứu sản xuất sữa thực vật chứa axit béo có nối đôi liên hợp (axit punic; axit α-eleostearic)</v>
          </cell>
          <cell r="F438" t="str">
            <v>Nguyễn Văn Anh</v>
          </cell>
          <cell r="G438" t="str">
            <v>Trần Chí Hải</v>
          </cell>
          <cell r="H438" t="str">
            <v>KL10-01-0233</v>
          </cell>
          <cell r="I438">
            <v>3</v>
          </cell>
        </row>
        <row r="439">
          <cell r="C439">
            <v>2005191185</v>
          </cell>
          <cell r="D439" t="str">
            <v>10DHTP2</v>
          </cell>
          <cell r="E439" t="str">
            <v>Nghiên cứu sản xuất sữa thực vật chứa axit béo có nối đôi liên hợp (axit punic; axit α-eleostearic)</v>
          </cell>
          <cell r="F439" t="str">
            <v>Nguyễn Văn Anh</v>
          </cell>
          <cell r="G439" t="str">
            <v>Trần Chí Hải</v>
          </cell>
          <cell r="H439" t="str">
            <v>KL10-01-0233</v>
          </cell>
          <cell r="I439">
            <v>3</v>
          </cell>
        </row>
        <row r="440">
          <cell r="C440">
            <v>2005191319</v>
          </cell>
          <cell r="D440" t="str">
            <v>10DHTP2</v>
          </cell>
          <cell r="E440" t="str">
            <v>Nghiên cứu sản xuất sữa thực vật chứa axit béo có nối đôi liên hợp (axit punic; axit α-eleostearic)</v>
          </cell>
          <cell r="F440" t="str">
            <v>Nguyễn Văn Anh</v>
          </cell>
          <cell r="G440" t="str">
            <v>Trần Chí Hải</v>
          </cell>
          <cell r="H440" t="str">
            <v>KL10-01-0233</v>
          </cell>
          <cell r="I440">
            <v>3</v>
          </cell>
        </row>
        <row r="441">
          <cell r="C441">
            <v>2005191010</v>
          </cell>
          <cell r="D441" t="str">
            <v>10DHTP5</v>
          </cell>
          <cell r="E441" t="str">
            <v>Nghiên cứu sự tạo phức bao (inclusion complex) của cyclodextrin với các dầu béo chứa axit có nối đôi liên hợp</v>
          </cell>
          <cell r="F441" t="str">
            <v>Nguyễn Văn Anh</v>
          </cell>
          <cell r="G441" t="str">
            <v>Trần Chí Hải</v>
          </cell>
          <cell r="H441" t="str">
            <v>KL10-01-0232</v>
          </cell>
          <cell r="I441">
            <v>3</v>
          </cell>
        </row>
        <row r="442">
          <cell r="C442">
            <v>2005191005</v>
          </cell>
          <cell r="D442" t="str">
            <v>10DHTP11</v>
          </cell>
          <cell r="E442" t="str">
            <v>Nghiên cứu sự tạo phức bao (inclusion complex) của cyclodextrin với các dầu béo chứa axit có nối đôi liên hợp</v>
          </cell>
          <cell r="F442" t="str">
            <v>Nguyễn Văn Anh</v>
          </cell>
          <cell r="G442" t="str">
            <v>Trần Chí Hải</v>
          </cell>
          <cell r="H442" t="str">
            <v>KL10-01-0232</v>
          </cell>
          <cell r="I442">
            <v>3</v>
          </cell>
        </row>
        <row r="443">
          <cell r="C443">
            <v>2005190232</v>
          </cell>
          <cell r="D443" t="str">
            <v>10DHTP2</v>
          </cell>
          <cell r="E443" t="str">
            <v>Nghiên cứu tối ưu quá trình chiết và tinh chế dầu béo chứa nối đôi liên hợp từ dầu hạt</v>
          </cell>
          <cell r="F443" t="str">
            <v>Nguyễn Văn Anh</v>
          </cell>
          <cell r="G443" t="str">
            <v>Trần Chí Hải</v>
          </cell>
          <cell r="H443" t="str">
            <v>KL10-01-0234</v>
          </cell>
          <cell r="I443">
            <v>3</v>
          </cell>
        </row>
        <row r="444">
          <cell r="C444">
            <v>2005191126</v>
          </cell>
          <cell r="D444" t="str">
            <v>10DHTP2</v>
          </cell>
          <cell r="E444" t="str">
            <v>Nghiên cứu tối ưu quá trình chiết và tinh chế dầu béo chứa nối đôi liên hợp từ dầu hạt</v>
          </cell>
          <cell r="F444" t="str">
            <v>Nguyễn Văn Anh</v>
          </cell>
          <cell r="G444" t="str">
            <v>Trần Chí Hải</v>
          </cell>
          <cell r="H444" t="str">
            <v>KL10-01-0234</v>
          </cell>
          <cell r="I444">
            <v>3</v>
          </cell>
        </row>
        <row r="445">
          <cell r="C445">
            <v>2006190029</v>
          </cell>
          <cell r="D445" t="str">
            <v>10DHCBTS</v>
          </cell>
          <cell r="E445" t="str">
            <v>Xây dựng hệ thống quản lý chất lượng an toàn thực phẩm theo tiêu chuẩn HACCP 2020 cho nhóm sản phẩm mực ống sushi đông lạnh tại công ty TNHH Thuỷ sản Thanh Hào, Bà Rịa - Vũng Tàu</v>
          </cell>
          <cell r="F445" t="str">
            <v>Nguyễn Văn Hiếu</v>
          </cell>
          <cell r="G445" t="str">
            <v>Lâm Hoàng Quân</v>
          </cell>
          <cell r="H445" t="str">
            <v>KL10-03-0235</v>
          </cell>
          <cell r="I445">
            <v>10</v>
          </cell>
        </row>
        <row r="446">
          <cell r="C446">
            <v>2006190063</v>
          </cell>
          <cell r="D446" t="str">
            <v>10DHCBTS</v>
          </cell>
          <cell r="E446" t="str">
            <v>Xây dựng hệ thống quản lý chất lượng an toàn thực phẩm theo tiêu chuẩn HACCP 2020 cho nhóm sản phẩm mực nang shashimi đông lạnh tại công ty TNHH Thuỷ sản Thanh Hào, Bà Rịa - Vũng Tàu</v>
          </cell>
          <cell r="F446" t="str">
            <v>Nguyễn Văn Hiếu</v>
          </cell>
          <cell r="G446" t="str">
            <v>Lâm Hoàng Quân</v>
          </cell>
          <cell r="H446" t="str">
            <v>KL10-03-0236</v>
          </cell>
          <cell r="I446">
            <v>10</v>
          </cell>
        </row>
        <row r="447">
          <cell r="C447">
            <v>2006190105</v>
          </cell>
          <cell r="D447" t="str">
            <v>10DHCBTS</v>
          </cell>
          <cell r="E447" t="str">
            <v>Xây dựng hệ thống quản lý chất lượng an toàn thực phẩm theo tiêu chuẩn HACCP 2020 cho nhóm sản phẩm bạch tuộc luộc đông lạnh tại công ty TNHH Thuỷ sản Thanh Hào, Bà Rịa - Vũng Tàu</v>
          </cell>
          <cell r="F447" t="str">
            <v>Nguyễn Văn Hiếu</v>
          </cell>
          <cell r="G447" t="str">
            <v>Lâm Hoàng Quân</v>
          </cell>
          <cell r="H447" t="str">
            <v>KL10-03-0237</v>
          </cell>
          <cell r="I447">
            <v>10</v>
          </cell>
        </row>
        <row r="448">
          <cell r="C448">
            <v>2006190001</v>
          </cell>
          <cell r="D448" t="str">
            <v>10DHCBTS</v>
          </cell>
          <cell r="E448" t="str">
            <v>Xây dựng hệ thống quản lý chất lượng an toàn thực phẩm theo tiêu chuẩn HACCP cho nhóm sản phẩm bạch tuộc sushi đông lạnh tại công ty TNHH Thuỷ sản Thanh Hào, Bà Rịa - Vũng Tàu</v>
          </cell>
          <cell r="F448" t="str">
            <v>Nguyễn Văn Hiếu</v>
          </cell>
          <cell r="G448" t="str">
            <v>Hoàng Thị Trúc Quỳnh</v>
          </cell>
          <cell r="H448" t="str">
            <v>KL10-03-0238</v>
          </cell>
          <cell r="I448">
            <v>10</v>
          </cell>
        </row>
        <row r="449">
          <cell r="C449">
            <v>2006190111</v>
          </cell>
          <cell r="D449" t="str">
            <v>10DHCBTS</v>
          </cell>
          <cell r="E449" t="str">
            <v>Xây dựng hệ thống quản lý chất lượng an toàn thực phẩm theo tiêu chuẩn HACCP 2020 cho nhóm sản phẩm cá hồi Sushi Slice đông lạnh IQF tại công ty phát triển kinh tế Duyên Hải (Cofidec)</v>
          </cell>
          <cell r="F449" t="str">
            <v>Nguyễn Văn Hiếu</v>
          </cell>
          <cell r="G449" t="str">
            <v>Hoàng Thị Trúc Quỳnh</v>
          </cell>
          <cell r="H449" t="str">
            <v>KL10-03-0239</v>
          </cell>
          <cell r="I449">
            <v>10</v>
          </cell>
        </row>
        <row r="450">
          <cell r="C450">
            <v>2006190022</v>
          </cell>
          <cell r="D450" t="str">
            <v>10DHCBTS</v>
          </cell>
          <cell r="E450" t="str">
            <v>Xây dựng hệ thống quản lý chất lượng an toàn thực phẩm theo tiêu chuẩn HACCP 2020 cho nhóm sản phẩm cá biển filet đông lạnh IQF tại công ty phát triển kinh tế Duyên Hải (Cofidec)</v>
          </cell>
          <cell r="F450" t="str">
            <v>Nguyễn Văn Hiếu</v>
          </cell>
          <cell r="G450" t="str">
            <v>Hoàng Thị Trúc Quỳnh</v>
          </cell>
          <cell r="H450" t="str">
            <v>KL10-03-0240</v>
          </cell>
          <cell r="I450">
            <v>10</v>
          </cell>
        </row>
        <row r="451">
          <cell r="C451">
            <v>2006190116</v>
          </cell>
          <cell r="D451" t="str">
            <v>10DHCBTS</v>
          </cell>
          <cell r="E451" t="str">
            <v>Xây dựng hệ thống quản lý chất lượng an toàn thực phẩm theo tiêu chuẩn HACCP 2020 cho nhóm sản phẩm cá Kirimi đông lạnh IQF tại công ty phát triển kinh tế Duyên Hải (Cofidec)</v>
          </cell>
          <cell r="F451" t="str">
            <v>Nguyễn Văn Hiếu</v>
          </cell>
          <cell r="G451" t="str">
            <v>Hoàng Thị Trúc Quỳnh</v>
          </cell>
          <cell r="H451" t="str">
            <v>KL10-03-0241</v>
          </cell>
          <cell r="I451">
            <v>10</v>
          </cell>
        </row>
        <row r="452">
          <cell r="C452">
            <v>2006190099</v>
          </cell>
          <cell r="D452" t="str">
            <v>10DHCBTS</v>
          </cell>
          <cell r="E452" t="str">
            <v>Xây dựng hệ thống quản lý chất lượng an toàn thực phẩm theo tiêu chuẩn HACCP 2020 cho sản phẩm cá biển fillet gia vị tẩm bột đông lạnh IQF tại công ty phát triển kinh tế Duyên Hải (Cofidec)</v>
          </cell>
          <cell r="F452" t="str">
            <v>Nguyễn Văn Hiếu</v>
          </cell>
          <cell r="G452" t="str">
            <v>Hoàng Thị Trúc Quỳnh</v>
          </cell>
          <cell r="H452" t="str">
            <v>KL10-03-0242</v>
          </cell>
          <cell r="I452">
            <v>10</v>
          </cell>
        </row>
        <row r="453">
          <cell r="C453">
            <v>2006190117</v>
          </cell>
          <cell r="D453" t="str">
            <v>10DHCBTS</v>
          </cell>
          <cell r="E453" t="str">
            <v>Xây dựng hệ thống quản lý chất lượng an toàn thực phẩm theo tiêu chuẩn HACCP 2020 cho nhóm sản phẩm cá fillet tẩm bột đông lạnh IQF tại công ty phát triển kinh tế Duyên Hải (Cofidec)</v>
          </cell>
          <cell r="F453" t="str">
            <v>Nguyễn Văn Hiếu</v>
          </cell>
          <cell r="G453" t="str">
            <v>Hoàng Thị Trúc Quỳnh</v>
          </cell>
          <cell r="H453" t="str">
            <v>KL10-03-0243</v>
          </cell>
          <cell r="I453">
            <v>10</v>
          </cell>
        </row>
        <row r="454">
          <cell r="C454">
            <v>2022180113</v>
          </cell>
          <cell r="D454" t="str">
            <v>09DHDB2</v>
          </cell>
          <cell r="E454" t="str">
            <v>Xây dựng hệ thống quản lý chất lượng an toàn thực phẩm theo tiêu chuẩn HACCP 2020 cho nhóm sản phẩm cá hồi Yaki Sushi Slice đông lạnh IQF tại công ty phát triển kinh tế Duyên Hải (Cofidec)</v>
          </cell>
          <cell r="F454" t="str">
            <v>Nguyễn Văn Hiếu</v>
          </cell>
          <cell r="G454" t="str">
            <v>Hoàng Thị Trúc Quỳnh</v>
          </cell>
          <cell r="H454" t="str">
            <v>KL10-03-0244</v>
          </cell>
          <cell r="I454">
            <v>10</v>
          </cell>
        </row>
        <row r="455">
          <cell r="C455">
            <v>2005190823</v>
          </cell>
          <cell r="D455" t="str">
            <v>10DHTP4</v>
          </cell>
          <cell r="E455" t="str">
            <v>Khảo sát ảnh hưởng của acid trong quá trình chiết pectin từ vỏ thanh long</v>
          </cell>
          <cell r="F455" t="str">
            <v>Phạm Thị Cẩm Hoa</v>
          </cell>
          <cell r="H455" t="str">
            <v>KL10-01-0248</v>
          </cell>
          <cell r="I455" t="str">
            <v>KBC</v>
          </cell>
        </row>
        <row r="456">
          <cell r="C456">
            <v>2005190442</v>
          </cell>
          <cell r="D456" t="str">
            <v>10DHTP2</v>
          </cell>
          <cell r="E456" t="str">
            <v>Nghiên cứu quy trình sản xuất mứt nhuyễn sơ ri (Malpighia glabra)</v>
          </cell>
          <cell r="F456" t="str">
            <v>Phạm Thị Cẩm Hoa</v>
          </cell>
          <cell r="G456" t="str">
            <v>Liêu Mỹ Đông</v>
          </cell>
          <cell r="H456" t="str">
            <v>KL10-02-0247</v>
          </cell>
          <cell r="I456">
            <v>15</v>
          </cell>
        </row>
        <row r="457">
          <cell r="C457">
            <v>2005190582</v>
          </cell>
          <cell r="D457" t="str">
            <v>10DHTP2</v>
          </cell>
          <cell r="E457" t="str">
            <v>Nghiên cứu quy trình sản xuất mứt nhuyễn sơ ri (Malpighia glabra)</v>
          </cell>
          <cell r="F457" t="str">
            <v>Phạm Thị Cẩm Hoa</v>
          </cell>
          <cell r="G457" t="str">
            <v>Liêu Mỹ Đông</v>
          </cell>
          <cell r="H457" t="str">
            <v>KL10-02-0247</v>
          </cell>
          <cell r="I457">
            <v>15</v>
          </cell>
        </row>
        <row r="458">
          <cell r="C458">
            <v>2005191082</v>
          </cell>
          <cell r="D458" t="str">
            <v>10DHTP5</v>
          </cell>
          <cell r="E458" t="str">
            <v>Khảo sát các yếu tố ảnh hưởng đến quá trình tạo bột rau củ giàu flavonoid và polyphenol</v>
          </cell>
          <cell r="F458" t="str">
            <v>Phạm Thị Cẩm Hoa</v>
          </cell>
          <cell r="G458" t="str">
            <v>Trần Quyết Thắng</v>
          </cell>
          <cell r="H458" t="str">
            <v>KL10-01-0246</v>
          </cell>
          <cell r="I458">
            <v>14</v>
          </cell>
        </row>
        <row r="459">
          <cell r="C459">
            <v>2005191197</v>
          </cell>
          <cell r="D459" t="str">
            <v>10DHTP5</v>
          </cell>
          <cell r="E459" t="str">
            <v>Khảo sát các yếu tố ảnh hưởng đến quá trình tạo bột rau củ giàu flavonoid và polyphenol</v>
          </cell>
          <cell r="F459" t="str">
            <v>Phạm Thị Cẩm Hoa</v>
          </cell>
          <cell r="G459" t="str">
            <v>Trần Quyết Thắng</v>
          </cell>
          <cell r="H459" t="str">
            <v>KL10-01-0246</v>
          </cell>
          <cell r="I459">
            <v>14</v>
          </cell>
        </row>
        <row r="460">
          <cell r="C460">
            <v>2005191059</v>
          </cell>
          <cell r="D460" t="str">
            <v>10DHTP5</v>
          </cell>
          <cell r="E460" t="str">
            <v>Khảo sát các yếu tố ảnh hưởng đến quá trình tạo bột rau củ giàu flavonoid và polyphenol</v>
          </cell>
          <cell r="F460" t="str">
            <v>Phạm Thị Cẩm Hoa</v>
          </cell>
          <cell r="G460" t="str">
            <v>Trần Quyết Thắng</v>
          </cell>
          <cell r="H460" t="str">
            <v>KL10-01-0246</v>
          </cell>
          <cell r="I460">
            <v>14</v>
          </cell>
        </row>
        <row r="461">
          <cell r="C461">
            <v>2005191192</v>
          </cell>
          <cell r="D461" t="str">
            <v>10DHTP5</v>
          </cell>
          <cell r="E461" t="str">
            <v>Khảo sát các yếu tố ảnh hưởng đến quá trình tạo bột giàu bromelain ứng dụng trong làm mềm thịt từ phế phẩm của dứa</v>
          </cell>
          <cell r="F461" t="str">
            <v>Phạm Thị Cẩm Hoa</v>
          </cell>
          <cell r="G461" t="str">
            <v>Đinh Thị Hải Thuận</v>
          </cell>
          <cell r="H461" t="str">
            <v>KL10-01-0245</v>
          </cell>
          <cell r="I461">
            <v>11</v>
          </cell>
        </row>
        <row r="462">
          <cell r="C462">
            <v>2005191070</v>
          </cell>
          <cell r="D462" t="str">
            <v>10DHTP5</v>
          </cell>
          <cell r="E462" t="str">
            <v>Khảo sát các yếu tố ảnh hưởng đến quá trình tạo bột giàu bromelain ứng dụng trong làm mềm thịt từ phế phẩm của dứa</v>
          </cell>
          <cell r="F462" t="str">
            <v>Phạm Thị Cẩm Hoa</v>
          </cell>
          <cell r="G462" t="str">
            <v>Đinh Thị Hải Thuận</v>
          </cell>
          <cell r="H462" t="str">
            <v>KL10-01-0245</v>
          </cell>
          <cell r="I462">
            <v>11</v>
          </cell>
        </row>
        <row r="463">
          <cell r="C463">
            <v>2005190192</v>
          </cell>
          <cell r="D463" t="str">
            <v>10DHTP8</v>
          </cell>
          <cell r="E463" t="str">
            <v>Nghiên cứu quy trình sản xuất sản phẩm snack từ tàu hũ ky</v>
          </cell>
          <cell r="F463" t="str">
            <v>Phạm Thị Thùy Dương</v>
          </cell>
          <cell r="G463" t="str">
            <v>Nguyễn Thị Ngọc Hoài</v>
          </cell>
          <cell r="H463" t="str">
            <v>KL10-02-0256</v>
          </cell>
          <cell r="I463">
            <v>13</v>
          </cell>
        </row>
        <row r="464">
          <cell r="C464">
            <v>2005190222</v>
          </cell>
          <cell r="D464" t="str">
            <v>10DHTP8</v>
          </cell>
          <cell r="E464" t="str">
            <v>Nghiên cứu quy trình sản xuất sản phẩm snack từ tàu hũ ky</v>
          </cell>
          <cell r="F464" t="str">
            <v>Phạm Thị Thùy Dương</v>
          </cell>
          <cell r="G464" t="str">
            <v>Nguyễn Thị Ngọc Hoài</v>
          </cell>
          <cell r="H464" t="str">
            <v>KL10-02-0256</v>
          </cell>
          <cell r="I464">
            <v>13</v>
          </cell>
        </row>
        <row r="465">
          <cell r="C465">
            <v>2005190084</v>
          </cell>
          <cell r="D465" t="str">
            <v>10DHTP8</v>
          </cell>
          <cell r="E465" t="str">
            <v>Nghiên cứu quy trình sản xuất sữa chua trân châu đường đen</v>
          </cell>
          <cell r="F465" t="str">
            <v>Phạm Thị Thùy Dương</v>
          </cell>
          <cell r="G465" t="str">
            <v>Trần Đức Duy</v>
          </cell>
          <cell r="H465" t="str">
            <v>KL10-02-0254</v>
          </cell>
          <cell r="I465">
            <v>12</v>
          </cell>
        </row>
        <row r="466">
          <cell r="C466">
            <v>2005191529</v>
          </cell>
          <cell r="D466" t="str">
            <v>10DHTP12</v>
          </cell>
          <cell r="E466" t="str">
            <v>Nghiên cứu quy trình sản xuất sữa chua trân châu đường đen</v>
          </cell>
          <cell r="F466" t="str">
            <v>Phạm Thị Thùy Dương</v>
          </cell>
          <cell r="G466" t="str">
            <v>Trần Đức Duy</v>
          </cell>
          <cell r="H466" t="str">
            <v>KL10-02-0254</v>
          </cell>
          <cell r="I466">
            <v>12</v>
          </cell>
        </row>
        <row r="467">
          <cell r="C467">
            <v>2005191535</v>
          </cell>
          <cell r="D467" t="str">
            <v>10DHTP11</v>
          </cell>
          <cell r="E467" t="str">
            <v>Nghiên cứu quy trình sản xuất sản phẩm cá kèo chay kho tiêu đóng hộp</v>
          </cell>
          <cell r="F467" t="str">
            <v>Phạm Thị Thùy Dương</v>
          </cell>
          <cell r="G467" t="str">
            <v>Đinh Thị Hải Thuận</v>
          </cell>
          <cell r="H467" t="str">
            <v>KL10-02-0251</v>
          </cell>
          <cell r="I467">
            <v>11</v>
          </cell>
        </row>
        <row r="468">
          <cell r="C468">
            <v>2005190654</v>
          </cell>
          <cell r="D468" t="str">
            <v>10DHTP3</v>
          </cell>
          <cell r="E468" t="str">
            <v>Nghiên cứu quy trình sản xuất sản phẩm cá kèo chay kho tiêu đóng hộp</v>
          </cell>
          <cell r="F468" t="str">
            <v>Phạm Thị Thùy Dương</v>
          </cell>
          <cell r="G468" t="str">
            <v>Đinh Thị Hải Thuận</v>
          </cell>
          <cell r="H468" t="str">
            <v>KL10-02-0251</v>
          </cell>
          <cell r="I468">
            <v>11</v>
          </cell>
        </row>
        <row r="469">
          <cell r="C469">
            <v>2005190535</v>
          </cell>
          <cell r="D469" t="str">
            <v>10DHTP2</v>
          </cell>
          <cell r="E469" t="str">
            <v>Nghiên cứu quy trình sản xuất sản phẩm xơ mít kho đậu hủ chay đóng hộp</v>
          </cell>
          <cell r="F469" t="str">
            <v>Phạm Thị Thùy Dương</v>
          </cell>
          <cell r="G469" t="str">
            <v>Đinh Thị Hải Thuận</v>
          </cell>
          <cell r="H469" t="str">
            <v>KL10-02-0252</v>
          </cell>
          <cell r="I469">
            <v>11</v>
          </cell>
        </row>
        <row r="470">
          <cell r="C470">
            <v>2005190664</v>
          </cell>
          <cell r="D470" t="str">
            <v>10DHTP1</v>
          </cell>
          <cell r="E470" t="str">
            <v>Nghiên cứu quy trình sản xuất sản phẩm xíu mại chay đóng hộp</v>
          </cell>
          <cell r="F470" t="str">
            <v>Phạm Thị Thùy Dương</v>
          </cell>
          <cell r="G470" t="str">
            <v>Đinh Thị Hải Thuận</v>
          </cell>
          <cell r="H470" t="str">
            <v>KL10-02-0253</v>
          </cell>
          <cell r="I470">
            <v>11</v>
          </cell>
        </row>
        <row r="471">
          <cell r="C471">
            <v>2005190101</v>
          </cell>
          <cell r="D471" t="str">
            <v>10DHTP1</v>
          </cell>
          <cell r="E471" t="str">
            <v>Nghiên cứu quy trình sản xuất sản phẩm xíu mại chay đóng hộp</v>
          </cell>
          <cell r="F471" t="str">
            <v>Phạm Thị Thùy Dương</v>
          </cell>
          <cell r="G471" t="str">
            <v>Đinh Thị Hải Thuận</v>
          </cell>
          <cell r="H471" t="str">
            <v>KL10-02-0253</v>
          </cell>
          <cell r="I471">
            <v>11</v>
          </cell>
        </row>
        <row r="472">
          <cell r="C472">
            <v>2005191057</v>
          </cell>
          <cell r="D472" t="str">
            <v>10DHTP2</v>
          </cell>
          <cell r="E472" t="str">
            <v>Nghiên cứu quy trình sản xuất sữa chua trân châu dẻo thanh long đỏ</v>
          </cell>
          <cell r="F472" t="str">
            <v>Phạm Thị Thùy Dương</v>
          </cell>
          <cell r="G472" t="str">
            <v>Nguyễn Thị Kim Oanh</v>
          </cell>
          <cell r="H472" t="str">
            <v>KL10-02-0249</v>
          </cell>
          <cell r="I472">
            <v>9</v>
          </cell>
        </row>
        <row r="473">
          <cell r="C473">
            <v>2005191043</v>
          </cell>
          <cell r="D473" t="str">
            <v>10DHTP2</v>
          </cell>
          <cell r="E473" t="str">
            <v>Nghiên cứu quy trình sản xuất sữa chua trân châu dẻo thanh long đỏ</v>
          </cell>
          <cell r="F473" t="str">
            <v>Phạm Thị Thùy Dương</v>
          </cell>
          <cell r="G473" t="str">
            <v>Nguyễn Thị Kim Oanh</v>
          </cell>
          <cell r="H473" t="str">
            <v>KL10-02-0249</v>
          </cell>
          <cell r="I473">
            <v>9</v>
          </cell>
        </row>
        <row r="474">
          <cell r="C474">
            <v>2005191286</v>
          </cell>
          <cell r="D474" t="str">
            <v>10DHTP12</v>
          </cell>
          <cell r="E474" t="str">
            <v>Nghiên cứu quy trình sản xuất sữa chua phô mai viên</v>
          </cell>
          <cell r="F474" t="str">
            <v>Phạm Thị Thùy Dương</v>
          </cell>
          <cell r="G474" t="str">
            <v>Nguyễn Thị Kim Oanh</v>
          </cell>
          <cell r="H474" t="str">
            <v>KL10-02-0250</v>
          </cell>
          <cell r="I474">
            <v>9</v>
          </cell>
        </row>
        <row r="475">
          <cell r="C475">
            <v>2005191312</v>
          </cell>
          <cell r="D475" t="str">
            <v>10DHTP12</v>
          </cell>
          <cell r="E475" t="str">
            <v>Nghiên cứu quy trình sản xuất sữa chua phô mai viên</v>
          </cell>
          <cell r="F475" t="str">
            <v>Phạm Thị Thùy Dương</v>
          </cell>
          <cell r="G475" t="str">
            <v>Nguyễn Thị Kim Oanh</v>
          </cell>
          <cell r="H475" t="str">
            <v>KL10-02-0250</v>
          </cell>
          <cell r="I475">
            <v>9</v>
          </cell>
        </row>
        <row r="476">
          <cell r="C476">
            <v>2005191336</v>
          </cell>
          <cell r="D476" t="str">
            <v>10DHTP12</v>
          </cell>
          <cell r="E476" t="str">
            <v>Nghiên cứu quy trình trích ly pectin từ vỏ chanh dây và ứng dụng trong sản xuất thực phẩm</v>
          </cell>
          <cell r="F476" t="str">
            <v>Phạm Thị Thùy Dương</v>
          </cell>
          <cell r="G476" t="str">
            <v>Dương Hữu Huy</v>
          </cell>
          <cell r="H476" t="str">
            <v>KL10-01-0255</v>
          </cell>
          <cell r="I476">
            <v>6</v>
          </cell>
        </row>
        <row r="477">
          <cell r="C477">
            <v>2005191248</v>
          </cell>
          <cell r="D477" t="str">
            <v>10DHTP3</v>
          </cell>
          <cell r="E477" t="str">
            <v>Nghiên cứu quy trình trích ly pectin từ vỏ chanh dây và ứng dụng trong sản xuất thực phẩm</v>
          </cell>
          <cell r="F477" t="str">
            <v>Phạm Thị Thùy Dương</v>
          </cell>
          <cell r="G477" t="str">
            <v>Dương Hữu Huy</v>
          </cell>
          <cell r="H477" t="str">
            <v>KL10-01-0255</v>
          </cell>
          <cell r="I477">
            <v>6</v>
          </cell>
        </row>
        <row r="478">
          <cell r="C478">
            <v>2005190538</v>
          </cell>
          <cell r="D478" t="str">
            <v>10DHTP1</v>
          </cell>
          <cell r="E478" t="str">
            <v>Nghiên cứu quy trình trích ly pectin từ vỏ chanh dây và ứng dụng trong sản xuất thực phẩm</v>
          </cell>
          <cell r="F478" t="str">
            <v>Phạm Thị Thùy Dương</v>
          </cell>
          <cell r="G478" t="str">
            <v>Dương Hữu Huy</v>
          </cell>
          <cell r="H478" t="str">
            <v>KL10-01-0255</v>
          </cell>
          <cell r="I478">
            <v>6</v>
          </cell>
        </row>
        <row r="479">
          <cell r="C479">
            <v>2005191520</v>
          </cell>
          <cell r="D479" t="str">
            <v>10DHTP12</v>
          </cell>
          <cell r="E479" t="str">
            <v>Nghiên cứu quy trình sản xuất lương khô từ trái thanh long ruột đỏ</v>
          </cell>
          <cell r="F479" t="str">
            <v>Phạm Văn Thịnh</v>
          </cell>
          <cell r="G479" t="str">
            <v>Nguyễn Công Bỉnh</v>
          </cell>
          <cell r="H479" t="str">
            <v>KL10-01-0265</v>
          </cell>
          <cell r="I479">
            <v>16</v>
          </cell>
        </row>
        <row r="480">
          <cell r="C480">
            <v>2005192034</v>
          </cell>
          <cell r="D480" t="str">
            <v>10DHTP12</v>
          </cell>
          <cell r="E480" t="str">
            <v>Nghiên cứu quy trình sản xuất lương khô từ trái thanh long ruột đỏ</v>
          </cell>
          <cell r="F480" t="str">
            <v>Phạm Văn Thịnh</v>
          </cell>
          <cell r="G480" t="str">
            <v>Nguyễn Công Bỉnh</v>
          </cell>
          <cell r="H480" t="str">
            <v>KL10-01-0265</v>
          </cell>
          <cell r="I480">
            <v>16</v>
          </cell>
        </row>
        <row r="481">
          <cell r="C481">
            <v>2005190110</v>
          </cell>
          <cell r="D481" t="str">
            <v>10DHTP3</v>
          </cell>
          <cell r="E481" t="str">
            <v>Nghiên cứu quy trình sản xuất canh ăn liền từ cua, rau mồng tơi, rau đay, rau ngót và mướp hương</v>
          </cell>
          <cell r="F481" t="str">
            <v>Phạm Văn Thịnh</v>
          </cell>
          <cell r="G481" t="str">
            <v>Đặng Thị Yến</v>
          </cell>
          <cell r="H481" t="str">
            <v>KL10-01-0257</v>
          </cell>
          <cell r="I481">
            <v>9</v>
          </cell>
        </row>
        <row r="482">
          <cell r="C482">
            <v>2005191038</v>
          </cell>
          <cell r="D482" t="str">
            <v>10DHTP3</v>
          </cell>
          <cell r="E482" t="str">
            <v>Nghiên cứu quy trình sản xuất canh ăn liền từ cua, rau mồng tơi, rau đay, rau ngót và mướp hương</v>
          </cell>
          <cell r="F482" t="str">
            <v>Phạm Văn Thịnh</v>
          </cell>
          <cell r="G482" t="str">
            <v>Đặng Thị Yến</v>
          </cell>
          <cell r="H482" t="str">
            <v>KL10-01-0257</v>
          </cell>
          <cell r="I482">
            <v>9</v>
          </cell>
        </row>
        <row r="483">
          <cell r="C483">
            <v>2005191274</v>
          </cell>
          <cell r="D483" t="str">
            <v>10DHTP12</v>
          </cell>
          <cell r="E483" t="str">
            <v>Nghiên cứu quy trình sản xuất rượu vang thanh long ruột đỏ bổ sung dịch ép trái điều</v>
          </cell>
          <cell r="F483" t="str">
            <v>Phạm Văn Thịnh</v>
          </cell>
          <cell r="G483" t="str">
            <v>Đặng Thị Yến</v>
          </cell>
          <cell r="H483" t="str">
            <v>KL10-01-0259</v>
          </cell>
          <cell r="I483">
            <v>9</v>
          </cell>
        </row>
        <row r="484">
          <cell r="C484">
            <v>2005190109</v>
          </cell>
          <cell r="D484" t="str">
            <v>10DHTP1</v>
          </cell>
          <cell r="E484" t="str">
            <v>Nghiên cứu quy trình sản xuất rượu vang thanh long ruột đỏ bổ sung dịch ép trái điều</v>
          </cell>
          <cell r="F484" t="str">
            <v>Phạm Văn Thịnh</v>
          </cell>
          <cell r="G484" t="str">
            <v>Đặng Thị Yến</v>
          </cell>
          <cell r="H484" t="str">
            <v>KL10-01-0259</v>
          </cell>
          <cell r="I484">
            <v>9</v>
          </cell>
        </row>
        <row r="485">
          <cell r="C485">
            <v>2005191279</v>
          </cell>
          <cell r="D485" t="str">
            <v>10DHTP11</v>
          </cell>
          <cell r="E485" t="str">
            <v>Nghiên cứu quy trình sản xuất rượu vang trái cây (thanh long, ổi)</v>
          </cell>
          <cell r="F485" t="str">
            <v>Phạm Văn Thịnh</v>
          </cell>
          <cell r="G485" t="str">
            <v>Nguyễn Thanh Nam</v>
          </cell>
          <cell r="H485" t="str">
            <v>KL10-01-0262</v>
          </cell>
          <cell r="I485">
            <v>9</v>
          </cell>
        </row>
        <row r="486">
          <cell r="C486">
            <v>2005191015</v>
          </cell>
          <cell r="D486" t="str">
            <v>10DHTP1</v>
          </cell>
          <cell r="E486" t="str">
            <v>Nghiên cứu quy trình sản xuất rượu vang trái cây (thanh long, ổi)</v>
          </cell>
          <cell r="F486" t="str">
            <v>Phạm Văn Thịnh</v>
          </cell>
          <cell r="G486" t="str">
            <v>Nguyễn Thanh Nam</v>
          </cell>
          <cell r="H486" t="str">
            <v>KL10-01-0262</v>
          </cell>
          <cell r="I486">
            <v>9</v>
          </cell>
        </row>
        <row r="487">
          <cell r="C487">
            <v>2005190411</v>
          </cell>
          <cell r="D487" t="str">
            <v>10DHTP9</v>
          </cell>
          <cell r="E487" t="str">
            <v>Nghiên cứu quy trình sản xuất cơm hộp thảo dược ăn liền</v>
          </cell>
          <cell r="F487" t="str">
            <v>Phạm Văn Thịnh</v>
          </cell>
          <cell r="G487" t="str">
            <v>Nguyễn Thanh Nam</v>
          </cell>
          <cell r="H487" t="str">
            <v>KL10-01-0263</v>
          </cell>
          <cell r="I487">
            <v>9</v>
          </cell>
        </row>
        <row r="488">
          <cell r="C488">
            <v>2005190230</v>
          </cell>
          <cell r="D488" t="str">
            <v>10DHTP5</v>
          </cell>
          <cell r="E488" t="str">
            <v>Nghiên cứu quy trình sản xuất cơm hộp thảo dược ăn liền</v>
          </cell>
          <cell r="F488" t="str">
            <v>Phạm Văn Thịnh</v>
          </cell>
          <cell r="G488" t="str">
            <v>Nguyễn Thanh Nam</v>
          </cell>
          <cell r="H488" t="str">
            <v>KL10-01-0263</v>
          </cell>
          <cell r="I488">
            <v>9</v>
          </cell>
        </row>
        <row r="489">
          <cell r="C489">
            <v>2005190339</v>
          </cell>
          <cell r="D489" t="str">
            <v>10DHTP3</v>
          </cell>
          <cell r="E489" t="str">
            <v>Nghiên cứu quy trình sản xuất nước sốt thảo dược đóng lon</v>
          </cell>
          <cell r="F489" t="str">
            <v>Phạm Văn Thịnh</v>
          </cell>
          <cell r="G489" t="str">
            <v>Nguyễn Thanh Nam</v>
          </cell>
          <cell r="H489" t="str">
            <v>KL10-01-0264</v>
          </cell>
          <cell r="I489">
            <v>9</v>
          </cell>
        </row>
        <row r="490">
          <cell r="C490">
            <v>2005190641</v>
          </cell>
          <cell r="D490" t="str">
            <v>10DHTP3</v>
          </cell>
          <cell r="E490" t="str">
            <v>Nghiên cứu quy trình sản xuất nước sốt thảo dược đóng lon</v>
          </cell>
          <cell r="F490" t="str">
            <v>Phạm Văn Thịnh</v>
          </cell>
          <cell r="G490" t="str">
            <v>Nguyễn Thanh Nam</v>
          </cell>
          <cell r="H490" t="str">
            <v>KL10-01-0264</v>
          </cell>
          <cell r="I490">
            <v>9</v>
          </cell>
        </row>
        <row r="491">
          <cell r="C491">
            <v>2005191613</v>
          </cell>
          <cell r="D491" t="str">
            <v>10DHTP10</v>
          </cell>
          <cell r="E491" t="str">
            <v>Nghiên cứu khả năng ứng dụng sóng siêu âm trong sản xuất mứt thanh long sấy dẻo</v>
          </cell>
          <cell r="F491" t="str">
            <v>Phạm Văn Thịnh</v>
          </cell>
          <cell r="G491" t="str">
            <v>Lê Thùy Linh</v>
          </cell>
          <cell r="H491" t="str">
            <v>KL10-01-0260</v>
          </cell>
          <cell r="I491">
            <v>8</v>
          </cell>
        </row>
        <row r="492">
          <cell r="C492">
            <v>2005190773</v>
          </cell>
          <cell r="D492" t="str">
            <v>10DHTP10</v>
          </cell>
          <cell r="E492" t="str">
            <v>Nghiên cứu khả năng ứng dụng sóng siêu âm trong sản xuất mứt thanh long sấy dẻo</v>
          </cell>
          <cell r="F492" t="str">
            <v>Phạm Văn Thịnh</v>
          </cell>
          <cell r="G492" t="str">
            <v>Lê Thùy Linh</v>
          </cell>
          <cell r="H492" t="str">
            <v>KL10-01-0260</v>
          </cell>
          <cell r="I492">
            <v>8</v>
          </cell>
        </row>
        <row r="493">
          <cell r="C493">
            <v>2005191252</v>
          </cell>
          <cell r="D493" t="str">
            <v>10DHTP3</v>
          </cell>
          <cell r="E493" t="str">
            <v>Nghiên cứu quy trình sản xuất chất màu Betacyanin từ vỏ trái thanh long Bình Thuận sử dụng vi sóng và sóng siêu âm</v>
          </cell>
          <cell r="F493" t="str">
            <v>Phạm Văn Thịnh</v>
          </cell>
          <cell r="G493" t="str">
            <v>Lê Thùy Linh</v>
          </cell>
          <cell r="H493" t="str">
            <v>KL10-01-0261</v>
          </cell>
          <cell r="I493">
            <v>8</v>
          </cell>
        </row>
        <row r="494">
          <cell r="C494">
            <v>2005190846</v>
          </cell>
          <cell r="D494" t="str">
            <v>10DHTP3</v>
          </cell>
          <cell r="E494" t="str">
            <v>Nghiên cứu quy trình sản xuất chất màu Betacyanin từ vỏ trái thanh long Bình Thuận sử dụng vi sóng và sóng siêu âm</v>
          </cell>
          <cell r="F494" t="str">
            <v>Phạm Văn Thịnh</v>
          </cell>
          <cell r="G494" t="str">
            <v>Lê Thùy Linh</v>
          </cell>
          <cell r="H494" t="str">
            <v>KL10-01-0261</v>
          </cell>
          <cell r="I494">
            <v>8</v>
          </cell>
        </row>
        <row r="495">
          <cell r="C495">
            <v>2005191179</v>
          </cell>
          <cell r="D495" t="str">
            <v>10DHTP5</v>
          </cell>
          <cell r="E495" t="str">
            <v>Nghiên cứu quy trình sản xuất nước uống lên men từ trái cà chua thân gỗ (magic - S)</v>
          </cell>
          <cell r="F495" t="str">
            <v>Phạm Văn Thịnh</v>
          </cell>
          <cell r="G495" t="str">
            <v>Đinh Hữu Đông</v>
          </cell>
          <cell r="H495" t="str">
            <v>KL10-01-0258</v>
          </cell>
          <cell r="I495">
            <v>1</v>
          </cell>
        </row>
        <row r="496">
          <cell r="C496">
            <v>2005191074</v>
          </cell>
          <cell r="D496" t="str">
            <v>10DHTP5</v>
          </cell>
          <cell r="E496" t="str">
            <v>Nghiên cứu quy trình sản xuất nước uống lên men từ trái cà chua thân gỗ (magic - S)</v>
          </cell>
          <cell r="F496" t="str">
            <v>Phạm Văn Thịnh</v>
          </cell>
          <cell r="G496" t="str">
            <v>Đinh Hữu Đông</v>
          </cell>
          <cell r="H496" t="str">
            <v>KL10-01-0258</v>
          </cell>
          <cell r="I496">
            <v>1</v>
          </cell>
        </row>
        <row r="497">
          <cell r="C497">
            <v>2022190262</v>
          </cell>
          <cell r="D497" t="str">
            <v>10DHDB1</v>
          </cell>
          <cell r="E497" t="str">
            <v>Nghiên cứu quy trình sản xuất viên sủi từ trái thanh long ruột đỏ</v>
          </cell>
          <cell r="F497" t="str">
            <v>Phạm Văn Thịnh</v>
          </cell>
          <cell r="G497" t="str">
            <v>Đinh Hữu Đông</v>
          </cell>
          <cell r="H497" t="str">
            <v>KL10-01-0266</v>
          </cell>
          <cell r="I497">
            <v>1</v>
          </cell>
        </row>
        <row r="498">
          <cell r="C498">
            <v>2022190121</v>
          </cell>
          <cell r="D498" t="str">
            <v>10DHDB1</v>
          </cell>
          <cell r="E498" t="str">
            <v>Nghiên cứu quy trình sản xuất viên sủi từ trái thanh long ruột đỏ</v>
          </cell>
          <cell r="F498" t="str">
            <v>Phạm Văn Thịnh</v>
          </cell>
          <cell r="G498" t="str">
            <v>Đinh Hữu Đông</v>
          </cell>
          <cell r="H498" t="str">
            <v>KL10-01-0266</v>
          </cell>
          <cell r="I498">
            <v>1</v>
          </cell>
        </row>
        <row r="499">
          <cell r="C499">
            <v>2006190108</v>
          </cell>
          <cell r="D499" t="str">
            <v>10DHCBTS</v>
          </cell>
          <cell r="E499" t="str">
            <v>Xây dựng Chương trình tiên quyết (GMP, SSOP) cho 1 nhóm sản phẩm tôm PD, PUD đông lạnh tương tự tại Công ty Nam Thái Bình Dương</v>
          </cell>
          <cell r="F499" t="str">
            <v>Phạm Viết Nam</v>
          </cell>
          <cell r="G499" t="str">
            <v>Nguyễn Thị Quỳnh Trang</v>
          </cell>
          <cell r="H499" t="str">
            <v>KL10-03-0267</v>
          </cell>
          <cell r="I499">
            <v>5</v>
          </cell>
        </row>
        <row r="500">
          <cell r="C500">
            <v>2006190092</v>
          </cell>
          <cell r="D500" t="str">
            <v>10DHCBTS</v>
          </cell>
          <cell r="E500" t="str">
            <v>Xây dựng Chương trình tiên quyết (GMP, SSOP) cho 1 nhóm sản phẩm tôm PD, PUD đông lạnh tương tự tại Công ty Nam Thái Bình Dương</v>
          </cell>
          <cell r="F500" t="str">
            <v>Phạm Viết Nam</v>
          </cell>
          <cell r="G500" t="str">
            <v>Nguyễn Thị Quỳnh Trang</v>
          </cell>
          <cell r="H500" t="str">
            <v>KL10-03-0267</v>
          </cell>
          <cell r="I500">
            <v>5</v>
          </cell>
        </row>
        <row r="501">
          <cell r="C501">
            <v>2006190081</v>
          </cell>
          <cell r="D501" t="str">
            <v>10DHCBTS</v>
          </cell>
          <cell r="E501" t="str">
            <v>Thiết lập kế hoạch HACCP cho 1 nhóm sản phẩm tôm PD, PUD đông lạnh tương tự tại Công ty Nam Thái Bình Dương</v>
          </cell>
          <cell r="F501" t="str">
            <v>Phạm Viết Nam</v>
          </cell>
          <cell r="G501" t="str">
            <v>Nguyễn Thị Quỳnh Trang</v>
          </cell>
          <cell r="H501" t="str">
            <v>KL10-03-0268</v>
          </cell>
          <cell r="I501">
            <v>5</v>
          </cell>
        </row>
        <row r="502">
          <cell r="C502">
            <v>2006180688</v>
          </cell>
          <cell r="D502" t="str">
            <v>09DHTS2</v>
          </cell>
          <cell r="E502" t="str">
            <v>Xây dựng Kế hoạch HACCP cho 1 sản phẩm Cá chẽm fillet đông lạnh tại Công ty Nam Thái Bình Dương</v>
          </cell>
          <cell r="F502" t="str">
            <v>Phạm Viết Nam</v>
          </cell>
          <cell r="G502" t="str">
            <v>Nguyễn Thị Quỳnh Trang</v>
          </cell>
          <cell r="H502" t="str">
            <v>KL10-03-0269</v>
          </cell>
          <cell r="I502">
            <v>5</v>
          </cell>
        </row>
        <row r="503">
          <cell r="C503">
            <v>2006194010</v>
          </cell>
          <cell r="D503" t="str">
            <v>10DHCBTS</v>
          </cell>
          <cell r="E503" t="str">
            <v>Xây dựng Chương trình tiên quyết (GMP, SSOP) cho 1 nhóm sản phẩm Cá hồng GS xông CO đông lạnh tương tự tại Công ty Rei Seafood</v>
          </cell>
          <cell r="F503" t="str">
            <v>Phạm Viết Nam</v>
          </cell>
          <cell r="G503" t="str">
            <v>Nguyễn Thị Quỳnh Trang</v>
          </cell>
          <cell r="H503" t="str">
            <v>KL10-03-0270</v>
          </cell>
          <cell r="I503">
            <v>5</v>
          </cell>
        </row>
        <row r="504">
          <cell r="C504">
            <v>2006190035</v>
          </cell>
          <cell r="D504" t="str">
            <v>10DHCBTS</v>
          </cell>
          <cell r="E504" t="str">
            <v>Xây dựng Chương trình tiên quyết (GMP, SSOP) cho 1 nhóm sản phẩm Cá hồng GS xông CO đông lạnh tương tự tại Công ty Rei Seafood</v>
          </cell>
          <cell r="F504" t="str">
            <v>Phạm Viết Nam</v>
          </cell>
          <cell r="G504" t="str">
            <v>Nguyễn Thị Quỳnh Trang</v>
          </cell>
          <cell r="H504" t="str">
            <v>KL10-03-0270</v>
          </cell>
          <cell r="I504">
            <v>5</v>
          </cell>
        </row>
        <row r="505">
          <cell r="C505">
            <v>2006190118</v>
          </cell>
          <cell r="D505" t="str">
            <v>10DHCBTS</v>
          </cell>
          <cell r="E505" t="str">
            <v>Thiết lập Kế hoạch HACCP cho 1 nhóm sản phẩm Cá hồng GS xông CO đông lạnh tương tự tại Công ty Rei Seafood</v>
          </cell>
          <cell r="F505" t="str">
            <v>Phạm Viết Nam</v>
          </cell>
          <cell r="G505" t="str">
            <v>Nguyễn Thị Quỳnh Trang</v>
          </cell>
          <cell r="H505" t="str">
            <v>KL10-03-0271</v>
          </cell>
          <cell r="I505">
            <v>5</v>
          </cell>
        </row>
        <row r="506">
          <cell r="C506">
            <v>2006190106</v>
          </cell>
          <cell r="D506" t="str">
            <v>10DHCBTS</v>
          </cell>
          <cell r="E506" t="str">
            <v>Xây dựng Chương trình HACCP cho 1 nhóm sản phẩm Cá mú fillet đông lạnh tương tự tại Công ty Rei Seafood</v>
          </cell>
          <cell r="F506" t="str">
            <v>Phạm Viết Nam</v>
          </cell>
          <cell r="G506" t="str">
            <v>Nguyễn Thị Quỳnh Trang</v>
          </cell>
          <cell r="H506" t="str">
            <v>KL10-03-0272</v>
          </cell>
          <cell r="I506">
            <v>5</v>
          </cell>
        </row>
        <row r="507">
          <cell r="C507">
            <v>2006190132</v>
          </cell>
          <cell r="D507" t="str">
            <v>10DHCBTS</v>
          </cell>
          <cell r="E507" t="str">
            <v>Nghiên cứu thu nhận dịch protein thủy phân từ bã đậu phụng và thử nghiệm ứng dụng nuôi dê thương phẩm</v>
          </cell>
          <cell r="F507" t="str">
            <v>Phạm Viết Nam</v>
          </cell>
          <cell r="G507" t="str">
            <v>Phạm Thị Cẩm Hoa</v>
          </cell>
          <cell r="H507" t="str">
            <v>KL10-02-0273</v>
          </cell>
          <cell r="I507">
            <v>1</v>
          </cell>
        </row>
        <row r="508">
          <cell r="C508">
            <v>2006190036</v>
          </cell>
          <cell r="D508" t="str">
            <v>10DHCBTS</v>
          </cell>
          <cell r="E508" t="str">
            <v>Nghiên cứu thu nhận dịch protein thủy phân từ bã đậu phụng và thử nghiệm ứng dụng nuôi dê thương phẩm</v>
          </cell>
          <cell r="F508" t="str">
            <v>Phạm Viết Nam</v>
          </cell>
          <cell r="G508" t="str">
            <v>Phạm Thị Cẩm Hoa</v>
          </cell>
          <cell r="H508" t="str">
            <v>KL10-02-0273</v>
          </cell>
          <cell r="I508">
            <v>1</v>
          </cell>
        </row>
        <row r="509">
          <cell r="C509">
            <v>2005190189</v>
          </cell>
          <cell r="D509" t="str">
            <v>10DHTP4</v>
          </cell>
          <cell r="E509" t="str">
            <v>Nghiên cứu công nghệ thu hồi bột giàu anthocyanin từ củ khoai lang tím bằng phương pháp sấy vi sóng chân không - Khảo sát ảnh hưởng của các điều kiện tiền xử lý và thông số quá trình chế biến</v>
          </cell>
          <cell r="F509" t="str">
            <v>Phan Thế Duy</v>
          </cell>
          <cell r="H509" t="str">
            <v>KL10-01-0279</v>
          </cell>
          <cell r="I509" t="str">
            <v>KBC</v>
          </cell>
        </row>
        <row r="510">
          <cell r="C510">
            <v>2005190444</v>
          </cell>
          <cell r="D510" t="str">
            <v>10DHTP9</v>
          </cell>
          <cell r="E510" t="str">
            <v>Nghiên cứu phát triển công nghệ sản xuất bột dinh dưỡng từ quá trình thủy phân thịt nghêu phụ phẩm</v>
          </cell>
          <cell r="F510" t="str">
            <v>Phan Thế Duy</v>
          </cell>
          <cell r="H510" t="str">
            <v>KL10-02-0287</v>
          </cell>
          <cell r="I510" t="str">
            <v>KBC</v>
          </cell>
        </row>
        <row r="511">
          <cell r="C511">
            <v>2005190946</v>
          </cell>
          <cell r="D511" t="str">
            <v>10DHTP8</v>
          </cell>
          <cell r="E511" t="str">
            <v>Nghiên cứu ảnh hưởng của quá trình tiền xử lý bằng phương pháp vật lý đến sự thu hồi pectin từ vỏ cam</v>
          </cell>
          <cell r="F511" t="str">
            <v>Phan Thế Duy</v>
          </cell>
          <cell r="G511" t="str">
            <v>Huỳnh Thái Nguyên</v>
          </cell>
          <cell r="H511" t="str">
            <v>KL10-01-0286</v>
          </cell>
          <cell r="I511">
            <v>17</v>
          </cell>
        </row>
        <row r="512">
          <cell r="C512">
            <v>2005190774</v>
          </cell>
          <cell r="D512" t="str">
            <v>10DHTP8</v>
          </cell>
          <cell r="E512" t="str">
            <v>Nghiên cứu phát triển sản phẩm nước chấm chay từ tảo Spirulina - Xây dựng quy trình tiền xử lý và lên men phù hợp</v>
          </cell>
          <cell r="F512" t="str">
            <v>Phan Thế Duy</v>
          </cell>
          <cell r="G512" t="str">
            <v>Huỳnh Thái Nguyên</v>
          </cell>
          <cell r="H512" t="str">
            <v>KL10-02-0292</v>
          </cell>
          <cell r="I512">
            <v>17</v>
          </cell>
        </row>
        <row r="513">
          <cell r="C513">
            <v>2005190770</v>
          </cell>
          <cell r="D513" t="str">
            <v>10DHTP11</v>
          </cell>
          <cell r="E513" t="str">
            <v>Nghiên cứu phát triển sản phẩm nước chấm chay từ tảo Spirulina - Khảo sát đánh giá việc bổ sung gia vị hoàn thiện sản phẩm</v>
          </cell>
          <cell r="F513" t="str">
            <v>Phan Thế Duy</v>
          </cell>
          <cell r="G513" t="str">
            <v>Huỳnh Thái Nguyên</v>
          </cell>
          <cell r="H513" t="str">
            <v>KL10-02-0292</v>
          </cell>
          <cell r="I513">
            <v>17</v>
          </cell>
        </row>
        <row r="514">
          <cell r="C514">
            <v>2005190330</v>
          </cell>
          <cell r="D514" t="str">
            <v>10DHTP9</v>
          </cell>
          <cell r="E514" t="str">
            <v>Nghiên cứu trích ly polyphenol từ vỏ và thịt quả cà phê và ứng dụng trong sản phẩm kẹo dẻo - Khảo sát thành phần và điều kiện trích ly polyphenol phù hợp</v>
          </cell>
          <cell r="F514" t="str">
            <v>Phan Thế Duy</v>
          </cell>
          <cell r="G514" t="str">
            <v>Trần Quyết Thắng</v>
          </cell>
          <cell r="H514" t="str">
            <v>KL10-02-0275</v>
          </cell>
          <cell r="I514">
            <v>14</v>
          </cell>
        </row>
        <row r="515">
          <cell r="C515">
            <v>2005191142</v>
          </cell>
          <cell r="D515" t="str">
            <v>10DHTP6</v>
          </cell>
          <cell r="E515" t="str">
            <v>Nghiên cứu trích ly polyphenol từ vỏ và thịt quả cà phê và ứng dụng trong sản phẩm kẹo dẻo - Xác định hoạt tính sinh học và phát triển sản phẩm ứng dụng</v>
          </cell>
          <cell r="F515" t="str">
            <v>Phan Thế Duy</v>
          </cell>
          <cell r="G515" t="str">
            <v>Trần Quyết Thắng</v>
          </cell>
          <cell r="H515" t="str">
            <v>KL10-02-0275</v>
          </cell>
          <cell r="I515">
            <v>14</v>
          </cell>
        </row>
        <row r="516">
          <cell r="C516">
            <v>2005190269</v>
          </cell>
          <cell r="D516" t="str">
            <v>10DHTP8</v>
          </cell>
          <cell r="E516" t="str">
            <v>Nghiên cứu đánh giá và thu hồi tinh bột kháng từ bã bột hạt Sacha Inchi sau ép dầu - Xác định hàm lượng và tách tinh bột, ứng dụng sản phẩm phù hợp</v>
          </cell>
          <cell r="F516" t="str">
            <v>Phan Thế Duy</v>
          </cell>
          <cell r="G516" t="str">
            <v>Phan Vĩnh Hưng</v>
          </cell>
          <cell r="H516" t="str">
            <v>KL10-01-0276</v>
          </cell>
          <cell r="I516">
            <v>14</v>
          </cell>
        </row>
        <row r="517">
          <cell r="C517">
            <v>2005190260</v>
          </cell>
          <cell r="D517" t="str">
            <v>10DHTP3</v>
          </cell>
          <cell r="E517" t="str">
            <v>Nghiên cứu đánh giá và thu hồi tinh bột kháng từ bã bột hạt Sacha Inchi sau ép dầu - Xác định hàm lượng và tách tinh bột kháng, ứng dụng vào sản phẩm phù hợp</v>
          </cell>
          <cell r="F517" t="str">
            <v>Phan Thế Duy</v>
          </cell>
          <cell r="G517" t="str">
            <v>Phan Vĩnh Hưng</v>
          </cell>
          <cell r="H517" t="str">
            <v>KL10-01-0276</v>
          </cell>
          <cell r="I517">
            <v>14</v>
          </cell>
        </row>
        <row r="518">
          <cell r="C518">
            <v>2005190344</v>
          </cell>
          <cell r="D518" t="str">
            <v>10DHTP8</v>
          </cell>
          <cell r="E518" t="str">
            <v>Nghiên cứu phát triển công nghệ thu hồi tinh bột kháng từ quả chuối xanh phụ phẩm</v>
          </cell>
          <cell r="F518" t="str">
            <v>Phan Thế Duy</v>
          </cell>
          <cell r="G518" t="str">
            <v>Phan Vĩnh Hưng</v>
          </cell>
          <cell r="H518" t="str">
            <v>KL10-01-0277</v>
          </cell>
          <cell r="I518">
            <v>14</v>
          </cell>
        </row>
        <row r="519">
          <cell r="C519">
            <v>2005190867</v>
          </cell>
          <cell r="D519" t="str">
            <v>10DHTP9</v>
          </cell>
          <cell r="E519" t="str">
            <v>Nghiên cứu phát triển bột làm ngọt tự nhiên từ quá trình thủy phân bột từ hạt cao lương - Khảo sát hàm lượng tinh bột ban đầu và điều kiện thu hồi</v>
          </cell>
          <cell r="F519" t="str">
            <v>Phan Thế Duy</v>
          </cell>
          <cell r="G519" t="str">
            <v>Phan Vĩnh Hưng</v>
          </cell>
          <cell r="H519" t="str">
            <v>KL10-02-0283</v>
          </cell>
          <cell r="I519">
            <v>14</v>
          </cell>
        </row>
        <row r="520">
          <cell r="C520">
            <v>2005190379</v>
          </cell>
          <cell r="D520" t="str">
            <v>10DHTP9</v>
          </cell>
          <cell r="E520" t="str">
            <v>Nghiên cứu phát triển bột làm ngọt tự nhiên từ quá trình thủy phân bột từ hạt cao lương - Khảo sát các điều kiện sấy nhằm thu hồi được bột nguyên liệu cho sản phẩm</v>
          </cell>
          <cell r="F520" t="str">
            <v>Phan Thế Duy</v>
          </cell>
          <cell r="G520" t="str">
            <v>Phan Vĩnh Hưng</v>
          </cell>
          <cell r="H520" t="str">
            <v>KL10-02-0283</v>
          </cell>
          <cell r="I520">
            <v>14</v>
          </cell>
        </row>
        <row r="521">
          <cell r="C521">
            <v>2005191516</v>
          </cell>
          <cell r="D521" t="str">
            <v>10DHTP9</v>
          </cell>
          <cell r="E521" t="str">
            <v>Nghiên cứu phát triển bột làm ngọt tự nhiên từ quá trình thủy phân bột từ hạt cao lương - Khảo sát điều kiện hoàn thiện sản phẩm dự kiến</v>
          </cell>
          <cell r="F521" t="str">
            <v>Phan Thế Duy</v>
          </cell>
          <cell r="G521" t="str">
            <v>Phan Vĩnh Hưng</v>
          </cell>
          <cell r="H521" t="str">
            <v>KL10-02-0283</v>
          </cell>
          <cell r="I521">
            <v>14</v>
          </cell>
        </row>
        <row r="522">
          <cell r="C522">
            <v>2005190478</v>
          </cell>
          <cell r="D522" t="str">
            <v>10DHTP10</v>
          </cell>
          <cell r="E522" t="str">
            <v>Nghiên cứu phát triển sản phẩm bia từ hạt cao lương trồng ở Việt nam - Xác định thành phần tinh bột và các điều kiện hồ hóa cao lương</v>
          </cell>
          <cell r="F522" t="str">
            <v>Phan Thế Duy</v>
          </cell>
          <cell r="G522" t="str">
            <v>Phan Vĩnh Hưng</v>
          </cell>
          <cell r="H522" t="str">
            <v>KL10-02-0284</v>
          </cell>
          <cell r="I522">
            <v>14</v>
          </cell>
        </row>
        <row r="523">
          <cell r="C523">
            <v>2005191221</v>
          </cell>
          <cell r="D523" t="str">
            <v>10DHTP10</v>
          </cell>
          <cell r="E523" t="str">
            <v>Nghiên cứu phát triển sản phẩm bia từ hạt cao lương trồng ở Việt nam - Xác định các điều kiện dịch hóa và lên men cao lương</v>
          </cell>
          <cell r="F523" t="str">
            <v>Phan Thế Duy</v>
          </cell>
          <cell r="G523" t="str">
            <v>Phan Vĩnh Hưng</v>
          </cell>
          <cell r="H523" t="str">
            <v>KL10-02-0284</v>
          </cell>
          <cell r="I523">
            <v>14</v>
          </cell>
        </row>
        <row r="524">
          <cell r="C524">
            <v>2005191183</v>
          </cell>
          <cell r="D524" t="str">
            <v>10DHTP6</v>
          </cell>
          <cell r="E524" t="str">
            <v>Nghiên cứu phát triển công nghệ sản xuất bột từ cây bồ công anh</v>
          </cell>
          <cell r="F524" t="str">
            <v>Phan Thế Duy</v>
          </cell>
          <cell r="G524" t="str">
            <v>Huỳnh Thị Lê Dung</v>
          </cell>
          <cell r="H524" t="str">
            <v>KL10-02-0285</v>
          </cell>
          <cell r="I524">
            <v>14</v>
          </cell>
        </row>
        <row r="525">
          <cell r="C525">
            <v>2005190365</v>
          </cell>
          <cell r="D525" t="str">
            <v>10DHTP4</v>
          </cell>
          <cell r="E525" t="str">
            <v>Phát triển sản xuất bột hoà tan từ dịch trích cây bồ công anh phối hợp với bột cà phê</v>
          </cell>
          <cell r="F525" t="str">
            <v>Phan Thế Duy</v>
          </cell>
          <cell r="G525" t="str">
            <v>Huỳnh Thị Lê Dung</v>
          </cell>
          <cell r="H525" t="str">
            <v>KL10-02-0285</v>
          </cell>
          <cell r="I525">
            <v>14</v>
          </cell>
        </row>
        <row r="526">
          <cell r="C526">
            <v>2005190100</v>
          </cell>
          <cell r="D526" t="str">
            <v>10DHTP4</v>
          </cell>
          <cell r="E526" t="str">
            <v>Phát triển sản xuất bột hoà tan từ dịch trích cây bồ công anh phối hợp với bột mật ong</v>
          </cell>
          <cell r="F526" t="str">
            <v>Phan Thế Duy</v>
          </cell>
          <cell r="G526" t="str">
            <v>Huỳnh Thị Lê Dung</v>
          </cell>
          <cell r="H526" t="str">
            <v>KL10-02-0285</v>
          </cell>
          <cell r="I526">
            <v>14</v>
          </cell>
        </row>
        <row r="527">
          <cell r="C527">
            <v>2005190754</v>
          </cell>
          <cell r="D527" t="str">
            <v>10DHTP8</v>
          </cell>
          <cell r="E527" t="str">
            <v>Nghiên cứu áp dụng mô hình thiết bị sấy chân không phù hợp với sản xuất bột bồ công anh</v>
          </cell>
          <cell r="F527" t="str">
            <v>Phan Thế Duy</v>
          </cell>
          <cell r="G527" t="str">
            <v>Phan Vĩnh Hưng</v>
          </cell>
          <cell r="H527" t="str">
            <v>KL10-02-0288</v>
          </cell>
          <cell r="I527">
            <v>14</v>
          </cell>
        </row>
        <row r="528">
          <cell r="C528">
            <v>2005191292</v>
          </cell>
          <cell r="D528" t="str">
            <v>10DHTP9</v>
          </cell>
          <cell r="E528" t="str">
            <v>Nghiên cứu phát triển công nghệ sản xuất mì có bổ sung protein từ tảo Spirulina - Khảo sát điều kiện thu hồi protein và tỷ lệ phối trộn phù hợp</v>
          </cell>
          <cell r="F528" t="str">
            <v>Phan Thế Duy</v>
          </cell>
          <cell r="G528" t="str">
            <v>Đỗ Vĩnh Long</v>
          </cell>
          <cell r="H528" t="str">
            <v>KL10-02-0290</v>
          </cell>
          <cell r="I528">
            <v>4</v>
          </cell>
        </row>
        <row r="529">
          <cell r="C529">
            <v>2005191260</v>
          </cell>
          <cell r="D529" t="str">
            <v>10DHTP9</v>
          </cell>
          <cell r="E529" t="str">
            <v>Nghiên cứu phát triển công nghệ sản xuất mì có bổ sung protein từ tảo Spirulina - Khảo sát các thông số chế biến mì phù hợp và hoàn thiện sản phẩm</v>
          </cell>
          <cell r="F529" t="str">
            <v>Phan Thế Duy</v>
          </cell>
          <cell r="G529" t="str">
            <v>Đỗ Vĩnh Long</v>
          </cell>
          <cell r="H529" t="str">
            <v>KL10-02-0290</v>
          </cell>
          <cell r="I529">
            <v>4</v>
          </cell>
        </row>
        <row r="530">
          <cell r="C530">
            <v>2005191105</v>
          </cell>
          <cell r="D530" t="str">
            <v>10DHTP5</v>
          </cell>
          <cell r="E530" t="str">
            <v>Nghiên cứu phát triển công nghệ sấy bọt xốp (forming-mat drying) nhằm sản xuất bột từ quả dưa lưới phụ phẩm</v>
          </cell>
          <cell r="F530" t="str">
            <v>Phan Thế Duy</v>
          </cell>
          <cell r="G530" t="str">
            <v>Nguyễn Bảo Toàn</v>
          </cell>
          <cell r="H530" t="str">
            <v>KL10-01-0278</v>
          </cell>
          <cell r="I530">
            <v>11</v>
          </cell>
        </row>
        <row r="531">
          <cell r="C531">
            <v>2005190123</v>
          </cell>
          <cell r="D531" t="str">
            <v>10DHTP8</v>
          </cell>
          <cell r="E531" t="str">
            <v>Nghiên cứu phát triển công nghệ sản xuất bột từ quả dưa lưới phụ phẩm</v>
          </cell>
          <cell r="F531" t="str">
            <v>Phan Thế Duy</v>
          </cell>
          <cell r="G531" t="str">
            <v>Nguyễn Bảo Toàn</v>
          </cell>
          <cell r="H531" t="str">
            <v>KL10-01-0278</v>
          </cell>
          <cell r="I531">
            <v>11</v>
          </cell>
        </row>
        <row r="532">
          <cell r="C532">
            <v>2005191173</v>
          </cell>
          <cell r="D532" t="str">
            <v>10DHTP8</v>
          </cell>
          <cell r="E532" t="str">
            <v>Nghiên cứu phát triển sản phẩm dạng sợi (bún, miến) có bổ sung anthocyanin từ bột củ khoai lang tím</v>
          </cell>
          <cell r="F532" t="str">
            <v>Phan Thế Duy</v>
          </cell>
          <cell r="G532" t="str">
            <v>Nguyễn Bảo Toàn</v>
          </cell>
          <cell r="H532" t="str">
            <v>KL10-02-0281</v>
          </cell>
          <cell r="I532">
            <v>11</v>
          </cell>
        </row>
        <row r="533">
          <cell r="C533">
            <v>2005190178</v>
          </cell>
          <cell r="D533" t="str">
            <v>10DHTP4</v>
          </cell>
          <cell r="E533" t="str">
            <v>Nghiên cứu phát triển sản phẩm bột premix có bổ sung anthocyanin từ bột củ khoai lang tím</v>
          </cell>
          <cell r="F533" t="str">
            <v>Phan Thế Duy</v>
          </cell>
          <cell r="G533" t="str">
            <v>Nguyễn Bảo Toàn</v>
          </cell>
          <cell r="H533" t="str">
            <v>KL10-02-0281</v>
          </cell>
          <cell r="I533">
            <v>11</v>
          </cell>
        </row>
        <row r="534">
          <cell r="C534">
            <v>2005190861</v>
          </cell>
          <cell r="D534" t="str">
            <v>10DHTP9</v>
          </cell>
          <cell r="E534" t="str">
            <v>Nghiên cứu phát triển quy trình thu hồi protein từ bột hạt Sacha Inchi sau khi thu hồi dầu - Xác định điều kiện thu hồi protein và tinh sạch</v>
          </cell>
          <cell r="F534" t="str">
            <v>Phan Thế Duy</v>
          </cell>
          <cell r="G534" t="str">
            <v>Nguyễn Bảo Toàn</v>
          </cell>
          <cell r="H534" t="str">
            <v>KL10-01-0282</v>
          </cell>
          <cell r="I534">
            <v>11</v>
          </cell>
        </row>
        <row r="535">
          <cell r="C535">
            <v>2005190809</v>
          </cell>
          <cell r="D535" t="str">
            <v>10DHTP9</v>
          </cell>
          <cell r="E535" t="str">
            <v>Nghiên cứu phát triển quy trình thu hồi protein từ bột hạt Sacha Inchi sau khi thu hồi dầu - Xác định điều kiện áp dụng bột protein thu được vào sản phẩm thực phẩm</v>
          </cell>
          <cell r="F535" t="str">
            <v>Phan Thế Duy</v>
          </cell>
          <cell r="G535" t="str">
            <v>Nguyễn Bảo Toàn</v>
          </cell>
          <cell r="H535" t="str">
            <v>KL10-01-0282</v>
          </cell>
          <cell r="I535">
            <v>11</v>
          </cell>
        </row>
        <row r="536">
          <cell r="C536">
            <v>2005191083</v>
          </cell>
          <cell r="D536" t="str">
            <v>10DHTP10</v>
          </cell>
          <cell r="E536" t="str">
            <v>Nghiên cứu phát triển sản phẩm chả lụa từ thịt quả sake và protein từ bột tảo spirulina</v>
          </cell>
          <cell r="F536" t="str">
            <v>Phan Thế Duy</v>
          </cell>
          <cell r="G536" t="str">
            <v>Dương Hữu Huy</v>
          </cell>
          <cell r="H536" t="str">
            <v>KL10-02-0291</v>
          </cell>
          <cell r="I536">
            <v>6</v>
          </cell>
        </row>
        <row r="537">
          <cell r="C537">
            <v>2005190481</v>
          </cell>
          <cell r="D537" t="str">
            <v>10DHTP4</v>
          </cell>
          <cell r="E537" t="str">
            <v>Nghiên cứu khảo sát ảnh hưởng của các điều kiện trích ly đến hàm lượng polyphenol từ cuống chùm quả tiêu và ứng dụng trong phát triển sản phẩm nước giải khát - Xác định các điều kiện trích ly và đánh giá hoạt tính sinh học</v>
          </cell>
          <cell r="F537" t="str">
            <v>Phan Thế Duy</v>
          </cell>
          <cell r="G537" t="str">
            <v>Trịnh Hoài Thanh</v>
          </cell>
          <cell r="H537" t="str">
            <v>KL10-02-0274</v>
          </cell>
          <cell r="I537">
            <v>3</v>
          </cell>
        </row>
        <row r="538">
          <cell r="C538">
            <v>2005190734</v>
          </cell>
          <cell r="D538" t="str">
            <v>10DHTP4</v>
          </cell>
          <cell r="E538" t="str">
            <v>Nghiên cứu khảo sát ảnh hưởng của các điều kiện trích ly đến hàm lượng polyphenol từ cuống chùm quả tiêu và ứng dụng trong phát triển sản phẩm nước giải khát - Xác định các điều kiện trích ly tối ưu; xác định và so sánh hoạt tính sinh học</v>
          </cell>
          <cell r="F538" t="str">
            <v>Phan Thế Duy</v>
          </cell>
          <cell r="G538" t="str">
            <v>Trịnh Hoài Thanh</v>
          </cell>
          <cell r="H538" t="str">
            <v>KL10-02-0274</v>
          </cell>
          <cell r="I538">
            <v>3</v>
          </cell>
        </row>
        <row r="539">
          <cell r="C539">
            <v>2005190201</v>
          </cell>
          <cell r="D539" t="str">
            <v>10DHTP8</v>
          </cell>
          <cell r="E539" t="str">
            <v>Nghiên cứu công nghệ thu hồi bột giàu anthocyanin từ củ khoai lang tím bằng phương pháp sấy vi sóng chân không - Tối ưu hóa quá trình sản xuất và phát triển sản phẩm bột khoai lang</v>
          </cell>
          <cell r="F539" t="str">
            <v>Phan Thế Duy</v>
          </cell>
          <cell r="G539" t="str">
            <v>Trịnh Hoài Thanh</v>
          </cell>
          <cell r="H539" t="str">
            <v>KL10-01-0280</v>
          </cell>
          <cell r="I539">
            <v>3</v>
          </cell>
        </row>
        <row r="540">
          <cell r="C540">
            <v>2005191506</v>
          </cell>
          <cell r="D540" t="str">
            <v>10DHTP12</v>
          </cell>
          <cell r="E540" t="str">
            <v>Tính toán, thiết kế chế tạo hệ thống sấy chân không quy mô nhỏ phù hợp với sản xuất bột từ dịch ép trái cây</v>
          </cell>
          <cell r="F540" t="str">
            <v>Phan Thế Duy</v>
          </cell>
          <cell r="G540" t="str">
            <v>Trịnh Hoài Thanh</v>
          </cell>
          <cell r="H540" t="str">
            <v>KL10-03-0289</v>
          </cell>
          <cell r="I540">
            <v>3</v>
          </cell>
        </row>
        <row r="541">
          <cell r="C541">
            <v>2005191254</v>
          </cell>
          <cell r="D541" t="str">
            <v>10DHTP8</v>
          </cell>
          <cell r="E541" t="str">
            <v>Tối ưu hóa điều kiện hoạt động của hệ thống sấy chân không quy mô nhỏ phù hợp với sản xuất bột từ dịch ép trái cây</v>
          </cell>
          <cell r="F541" t="str">
            <v>Phan Thế Duy</v>
          </cell>
          <cell r="G541" t="str">
            <v>Trịnh Hoài Thanh</v>
          </cell>
          <cell r="H541" t="str">
            <v>KL10-03-0289</v>
          </cell>
          <cell r="I541">
            <v>3</v>
          </cell>
        </row>
        <row r="542">
          <cell r="C542">
            <v>2005191212</v>
          </cell>
          <cell r="D542" t="str">
            <v>10DHTP10</v>
          </cell>
          <cell r="E542" t="str">
            <v>Nghiên cứu sản xuất nước giải khát lên men có độ cồn thấp từ gạo nếp than</v>
          </cell>
          <cell r="F542" t="str">
            <v>Phan Thị Hồng Liên</v>
          </cell>
          <cell r="G542" t="str">
            <v>Nguyễn Thị Thu Huyền</v>
          </cell>
          <cell r="H542" t="str">
            <v>KL10-01-0295</v>
          </cell>
          <cell r="I542">
            <v>17</v>
          </cell>
        </row>
        <row r="543">
          <cell r="C543">
            <v>2005190574</v>
          </cell>
          <cell r="D543" t="str">
            <v>10DHTP1</v>
          </cell>
          <cell r="E543" t="str">
            <v>Nghiên cứu sản xuất nước giải khát lên men có độ cồn thấp từ gạo nếp than</v>
          </cell>
          <cell r="F543" t="str">
            <v>Phan Thị Hồng Liên</v>
          </cell>
          <cell r="G543" t="str">
            <v>Nguyễn Thị Thu Huyền</v>
          </cell>
          <cell r="H543" t="str">
            <v>KL10-01-0295</v>
          </cell>
          <cell r="I543">
            <v>17</v>
          </cell>
        </row>
        <row r="544">
          <cell r="C544">
            <v>2005190730</v>
          </cell>
          <cell r="D544" t="str">
            <v>10DHTP6</v>
          </cell>
          <cell r="E544" t="str">
            <v>Nghiên cứu sản xuất nước giải khát lên men có độ cồn thấp từ gạo nếp than</v>
          </cell>
          <cell r="F544" t="str">
            <v>Phan Thị Hồng Liên</v>
          </cell>
          <cell r="G544" t="str">
            <v>Nguyễn Thị Thu Huyền</v>
          </cell>
          <cell r="H544" t="str">
            <v>KL10-01-0295</v>
          </cell>
          <cell r="I544">
            <v>17</v>
          </cell>
        </row>
        <row r="545">
          <cell r="C545">
            <v>2005192031</v>
          </cell>
          <cell r="D545" t="str">
            <v>10DHTP12</v>
          </cell>
          <cell r="E545" t="str">
            <v>Nghiên cứu sản xuất nước giải khát lên men từ dưa lê</v>
          </cell>
          <cell r="F545" t="str">
            <v>Phan Thị Hồng Liên</v>
          </cell>
          <cell r="G545" t="str">
            <v>Nguyễn Thị Thu Huyền</v>
          </cell>
          <cell r="H545" t="str">
            <v>KL10-02-0296</v>
          </cell>
          <cell r="I545">
            <v>17</v>
          </cell>
        </row>
        <row r="546">
          <cell r="C546">
            <v>2005191540</v>
          </cell>
          <cell r="D546" t="str">
            <v>10DHTP11</v>
          </cell>
          <cell r="E546" t="str">
            <v>Nghiên cứu sản xuất nước giải khát lên men từ dưa lê</v>
          </cell>
          <cell r="F546" t="str">
            <v>Phan Thị Hồng Liên</v>
          </cell>
          <cell r="G546" t="str">
            <v>Nguyễn Thị Thu Huyền</v>
          </cell>
          <cell r="H546" t="str">
            <v>KL10-02-0296</v>
          </cell>
          <cell r="I546">
            <v>17</v>
          </cell>
        </row>
        <row r="547">
          <cell r="C547">
            <v>2005191156</v>
          </cell>
          <cell r="D547" t="str">
            <v>10DHTP9</v>
          </cell>
          <cell r="E547" t="str">
            <v>Nghiên cứu sản xuất bánh xếp khoai mỡ</v>
          </cell>
          <cell r="F547" t="str">
            <v>Phan Thị Hồng Liên</v>
          </cell>
          <cell r="G547" t="str">
            <v>Lê Quỳnh Anh</v>
          </cell>
          <cell r="H547" t="str">
            <v>KL10-01-0297</v>
          </cell>
          <cell r="I547">
            <v>16</v>
          </cell>
        </row>
        <row r="548">
          <cell r="C548">
            <v>2005190427</v>
          </cell>
          <cell r="D548" t="str">
            <v>10DHTP9</v>
          </cell>
          <cell r="E548" t="str">
            <v>Nghiên cứu sản xuất bánh xếp khoai mỡ</v>
          </cell>
          <cell r="F548" t="str">
            <v>Phan Thị Hồng Liên</v>
          </cell>
          <cell r="G548" t="str">
            <v>Lê Quỳnh Anh</v>
          </cell>
          <cell r="H548" t="str">
            <v>KL10-01-0297</v>
          </cell>
          <cell r="I548">
            <v>16</v>
          </cell>
        </row>
        <row r="549">
          <cell r="C549">
            <v>2022190486</v>
          </cell>
          <cell r="D549" t="str">
            <v>10DHBD2</v>
          </cell>
          <cell r="E549" t="str">
            <v>Nghiên cứu sản xuất nước giải khát lên men từ trái mận</v>
          </cell>
          <cell r="F549" t="str">
            <v>Phan Thị Hồng Liên</v>
          </cell>
          <cell r="G549" t="str">
            <v>Liêu Mỹ Đông</v>
          </cell>
          <cell r="H549" t="str">
            <v>KL10-01-0300</v>
          </cell>
          <cell r="I549">
            <v>15</v>
          </cell>
        </row>
        <row r="550">
          <cell r="C550">
            <v>2022190296</v>
          </cell>
          <cell r="D550" t="str">
            <v>10DHBD2</v>
          </cell>
          <cell r="E550" t="str">
            <v>Nghiên cứu sản xuất nước giải khát lên men từ trái mận</v>
          </cell>
          <cell r="F550" t="str">
            <v>Phan Thị Hồng Liên</v>
          </cell>
          <cell r="G550" t="str">
            <v>Liêu Mỹ Đông</v>
          </cell>
          <cell r="H550" t="str">
            <v>KL10-01-0300</v>
          </cell>
          <cell r="I550">
            <v>15</v>
          </cell>
        </row>
        <row r="551">
          <cell r="C551">
            <v>2022190032</v>
          </cell>
          <cell r="D551" t="str">
            <v>10DHBD2</v>
          </cell>
          <cell r="E551" t="str">
            <v>Nghiên cứu sản xuất nước giải khát lên men từ trái mận</v>
          </cell>
          <cell r="F551" t="str">
            <v>Phan Thị Hồng Liên</v>
          </cell>
          <cell r="G551" t="str">
            <v>Liêu Mỹ Đông</v>
          </cell>
          <cell r="H551" t="str">
            <v>KL10-01-0300</v>
          </cell>
          <cell r="I551">
            <v>15</v>
          </cell>
        </row>
        <row r="552">
          <cell r="C552">
            <v>2005190159</v>
          </cell>
          <cell r="D552" t="str">
            <v>10DHTP2</v>
          </cell>
          <cell r="E552" t="str">
            <v>Nghiên cứu sản xuất nước giải khát lên men từ gừng và hương nhu</v>
          </cell>
          <cell r="F552" t="str">
            <v>Phan Thị Hồng Liên</v>
          </cell>
          <cell r="G552" t="str">
            <v>Phan Thị Kim Liên</v>
          </cell>
          <cell r="H552" t="str">
            <v>KL10-01-0293</v>
          </cell>
          <cell r="I552">
            <v>13</v>
          </cell>
        </row>
        <row r="553">
          <cell r="C553">
            <v>2005191287</v>
          </cell>
          <cell r="D553" t="str">
            <v>10DHTP4</v>
          </cell>
          <cell r="E553" t="str">
            <v>Nghiên cứu sản xuất nước giải khát lên men từ gừng và hương nhu</v>
          </cell>
          <cell r="F553" t="str">
            <v>Phan Thị Hồng Liên</v>
          </cell>
          <cell r="G553" t="str">
            <v>Phan Thị Kim Liên</v>
          </cell>
          <cell r="H553" t="str">
            <v>KL10-01-0293</v>
          </cell>
          <cell r="I553">
            <v>13</v>
          </cell>
        </row>
        <row r="554">
          <cell r="C554">
            <v>2005190275</v>
          </cell>
          <cell r="D554" t="str">
            <v>10DHTP4</v>
          </cell>
          <cell r="E554" t="str">
            <v>Nghiên cứu sản xuất nước giải khát lên men từ gừng và hương nhu</v>
          </cell>
          <cell r="F554" t="str">
            <v>Phan Thị Hồng Liên</v>
          </cell>
          <cell r="G554" t="str">
            <v>Phan Thị Kim Liên</v>
          </cell>
          <cell r="H554" t="str">
            <v>KL10-01-0293</v>
          </cell>
          <cell r="I554">
            <v>13</v>
          </cell>
        </row>
        <row r="555">
          <cell r="C555">
            <v>2005191084</v>
          </cell>
          <cell r="D555" t="str">
            <v>10DHTP4</v>
          </cell>
          <cell r="E555" t="str">
            <v>Nghiên cứu sản xuất nước tương từ hạt sen</v>
          </cell>
          <cell r="F555" t="str">
            <v>Phan Thị Hồng Liên</v>
          </cell>
          <cell r="G555" t="str">
            <v>Phan Thị Kim Liên</v>
          </cell>
          <cell r="H555" t="str">
            <v>KL10-01-0294</v>
          </cell>
          <cell r="I555">
            <v>13</v>
          </cell>
        </row>
        <row r="556">
          <cell r="C556">
            <v>2005191322</v>
          </cell>
          <cell r="D556" t="str">
            <v>10DHTP6</v>
          </cell>
          <cell r="E556" t="str">
            <v>Nghiên cứu sản xuất nước tương từ hạt sen</v>
          </cell>
          <cell r="F556" t="str">
            <v>Phan Thị Hồng Liên</v>
          </cell>
          <cell r="G556" t="str">
            <v>Phan Thị Kim Liên</v>
          </cell>
          <cell r="H556" t="str">
            <v>KL10-01-0294</v>
          </cell>
          <cell r="I556">
            <v>13</v>
          </cell>
        </row>
        <row r="557">
          <cell r="C557">
            <v>2005190182</v>
          </cell>
          <cell r="D557" t="str">
            <v>10DHTP10</v>
          </cell>
          <cell r="E557" t="str">
            <v>Nghiên cứu sản xuất nước tương từ hạt sen</v>
          </cell>
          <cell r="F557" t="str">
            <v>Phan Thị Hồng Liên</v>
          </cell>
          <cell r="G557" t="str">
            <v>Phan Thị Kim Liên</v>
          </cell>
          <cell r="H557" t="str">
            <v>KL10-01-0294</v>
          </cell>
          <cell r="I557">
            <v>13</v>
          </cell>
        </row>
        <row r="558">
          <cell r="C558">
            <v>2005190618</v>
          </cell>
          <cell r="D558" t="str">
            <v>10DHTP5</v>
          </cell>
          <cell r="E558" t="str">
            <v>Nghiên cứu sản xuất sốt ướp xá xíu</v>
          </cell>
          <cell r="F558" t="str">
            <v>Phan Thị Hồng Liên</v>
          </cell>
          <cell r="G558" t="str">
            <v>Nguyễn Thị Ngọc Hoài</v>
          </cell>
          <cell r="H558" t="str">
            <v>KL10-02-0299</v>
          </cell>
          <cell r="I558">
            <v>13</v>
          </cell>
        </row>
        <row r="559">
          <cell r="C559">
            <v>2005191245</v>
          </cell>
          <cell r="D559" t="str">
            <v>10DHTP5</v>
          </cell>
          <cell r="E559" t="str">
            <v>Nghiên cứu sản xuất sốt ướp xá xíu</v>
          </cell>
          <cell r="F559" t="str">
            <v>Phan Thị Hồng Liên</v>
          </cell>
          <cell r="G559" t="str">
            <v>Nguyễn Thị Ngọc Hoài</v>
          </cell>
          <cell r="H559" t="str">
            <v>KL10-02-0299</v>
          </cell>
          <cell r="I559">
            <v>13</v>
          </cell>
        </row>
        <row r="560">
          <cell r="C560">
            <v>2005190188</v>
          </cell>
          <cell r="D560" t="str">
            <v>10DHTP11</v>
          </cell>
          <cell r="E560" t="str">
            <v>Nghiên cứu sản xuất sốt ướp xá xíu</v>
          </cell>
          <cell r="F560" t="str">
            <v>Phan Thị Hồng Liên</v>
          </cell>
          <cell r="G560" t="str">
            <v>Nguyễn Thị Ngọc Hoài</v>
          </cell>
          <cell r="H560" t="str">
            <v>KL10-02-0299</v>
          </cell>
          <cell r="I560">
            <v>13</v>
          </cell>
        </row>
        <row r="561">
          <cell r="C561">
            <v>2005190695</v>
          </cell>
          <cell r="D561" t="str">
            <v>10DHTP6</v>
          </cell>
          <cell r="E561" t="str">
            <v>Nghiên cứu sản xuất nước giải khát lên men từ hạt sen và thanh long ruột đỏ</v>
          </cell>
          <cell r="F561" t="str">
            <v>Phan Thị Hồng Liên</v>
          </cell>
          <cell r="G561" t="str">
            <v>Đinh Thị Hải Thuận</v>
          </cell>
          <cell r="H561" t="str">
            <v>KL10-01-0298</v>
          </cell>
          <cell r="I561">
            <v>11</v>
          </cell>
        </row>
        <row r="562">
          <cell r="C562">
            <v>2005190280</v>
          </cell>
          <cell r="D562" t="str">
            <v>10DHTP6</v>
          </cell>
          <cell r="E562" t="str">
            <v>Nghiên cứu sản xuất nước giải khát lên men từ hạt sen và thanh long ruột đỏ</v>
          </cell>
          <cell r="F562" t="str">
            <v>Phan Thị Hồng Liên</v>
          </cell>
          <cell r="G562" t="str">
            <v>Đinh Thị Hải Thuận</v>
          </cell>
          <cell r="H562" t="str">
            <v>KL10-01-0298</v>
          </cell>
          <cell r="I562">
            <v>11</v>
          </cell>
        </row>
        <row r="563">
          <cell r="C563">
            <v>2022190166</v>
          </cell>
          <cell r="D563" t="str">
            <v>10DHDB2</v>
          </cell>
          <cell r="E563" t="str">
            <v>Nghiên cứu sản xuất nước giải khát lên men từ mật hoa dừa</v>
          </cell>
          <cell r="F563" t="str">
            <v>Phan Thị Hồng Liên</v>
          </cell>
          <cell r="G563" t="str">
            <v>Nguyễn Văn Anh</v>
          </cell>
          <cell r="H563" t="str">
            <v>KL10-01-0303</v>
          </cell>
          <cell r="I563">
            <v>7</v>
          </cell>
        </row>
        <row r="564">
          <cell r="C564">
            <v>2022190163</v>
          </cell>
          <cell r="D564" t="str">
            <v>10DHDB2</v>
          </cell>
          <cell r="E564" t="str">
            <v>Nghiên cứu sản xuất nước giải khát lên men từ mật hoa dừa</v>
          </cell>
          <cell r="F564" t="str">
            <v>Phan Thị Hồng Liên</v>
          </cell>
          <cell r="G564" t="str">
            <v>Nguyễn Văn Anh</v>
          </cell>
          <cell r="H564" t="str">
            <v>KL10-01-0303</v>
          </cell>
          <cell r="I564">
            <v>7</v>
          </cell>
        </row>
        <row r="565">
          <cell r="C565">
            <v>2022190318</v>
          </cell>
          <cell r="D565" t="str">
            <v>10DHDB2</v>
          </cell>
          <cell r="E565" t="str">
            <v>Nghiên cứu sản xuất nước giải khát lên men từ trái vải</v>
          </cell>
          <cell r="F565" t="str">
            <v>Phan Thị Hồng Liên</v>
          </cell>
          <cell r="G565" t="str">
            <v>Nguyễn Văn Hiếu</v>
          </cell>
          <cell r="H565" t="str">
            <v>KL10-01-0301</v>
          </cell>
          <cell r="I565">
            <v>6</v>
          </cell>
        </row>
        <row r="566">
          <cell r="C566">
            <v>2022190518</v>
          </cell>
          <cell r="D566" t="str">
            <v>10DHDB2</v>
          </cell>
          <cell r="E566" t="str">
            <v>Nghiên cứu sản xuất nước giải khát lên men từ trái vải</v>
          </cell>
          <cell r="F566" t="str">
            <v>Phan Thị Hồng Liên</v>
          </cell>
          <cell r="G566" t="str">
            <v>Nguyễn Văn Hiếu</v>
          </cell>
          <cell r="H566" t="str">
            <v>KL10-01-0301</v>
          </cell>
          <cell r="I566">
            <v>6</v>
          </cell>
        </row>
        <row r="567">
          <cell r="C567">
            <v>2022190155</v>
          </cell>
          <cell r="D567" t="str">
            <v>10DHDB2</v>
          </cell>
          <cell r="E567" t="str">
            <v>Nghiên cứu sản xuất bia trái cây dâu tằm</v>
          </cell>
          <cell r="F567" t="str">
            <v>Phan Thị Hồng Liên</v>
          </cell>
          <cell r="G567" t="str">
            <v>Nguyễn Văn Hiếu</v>
          </cell>
          <cell r="H567" t="str">
            <v>KL10-01-0302</v>
          </cell>
          <cell r="I567">
            <v>6</v>
          </cell>
        </row>
        <row r="568">
          <cell r="C568">
            <v>2022190220</v>
          </cell>
          <cell r="D568" t="str">
            <v>10DHDB1</v>
          </cell>
          <cell r="E568" t="str">
            <v>Nghiên cứu sản xuất bia trái cây dâu tằm</v>
          </cell>
          <cell r="F568" t="str">
            <v>Phan Thị Hồng Liên</v>
          </cell>
          <cell r="G568" t="str">
            <v>Nguyễn Văn Hiếu</v>
          </cell>
          <cell r="H568" t="str">
            <v>KL10-01-0302</v>
          </cell>
          <cell r="I568">
            <v>6</v>
          </cell>
        </row>
        <row r="569">
          <cell r="C569">
            <v>2005190820</v>
          </cell>
          <cell r="D569" t="str">
            <v>10DHTP6</v>
          </cell>
          <cell r="E569" t="str">
            <v>Nghiên cứu quá trình lên men trong sản xuất nước thanh long ruột đỏ lên men bằng vi khuẩn Lactobacillus sp.</v>
          </cell>
          <cell r="F569" t="str">
            <v>Phan Thị Kim Liên</v>
          </cell>
          <cell r="G569" t="str">
            <v>Nguyễn Đình Thị Như Nguyện</v>
          </cell>
          <cell r="H569" t="str">
            <v>KL10-01-0305</v>
          </cell>
          <cell r="I569">
            <v>2</v>
          </cell>
        </row>
        <row r="570">
          <cell r="C570">
            <v>2005190804</v>
          </cell>
          <cell r="D570" t="str">
            <v>10DHTP6</v>
          </cell>
          <cell r="E570" t="str">
            <v>Nghiên cứu quá trình lên men trong sản xuất nước thanh long ruột đỏ lên men bằng vi khuẩn Lactobacillus sp.</v>
          </cell>
          <cell r="F570" t="str">
            <v>Phan Thị Kim Liên</v>
          </cell>
          <cell r="G570" t="str">
            <v>Nguyễn Đình Thị Như Nguyện</v>
          </cell>
          <cell r="H570" t="str">
            <v>KL10-01-0305</v>
          </cell>
          <cell r="I570">
            <v>2</v>
          </cell>
        </row>
        <row r="571">
          <cell r="C571">
            <v>2005190621</v>
          </cell>
          <cell r="D571" t="str">
            <v>10DHTP6</v>
          </cell>
          <cell r="E571" t="str">
            <v>Nghiên cứu quá trình lên men trong sản xuất nước thanh long ruột đỏ lên men bằng vi khuẩn Lactobacillus sp.</v>
          </cell>
          <cell r="F571" t="str">
            <v>Phan Thị Kim Liên</v>
          </cell>
          <cell r="G571" t="str">
            <v>Nguyễn Đình Thị Như Nguyện</v>
          </cell>
          <cell r="H571" t="str">
            <v>KL10-01-0305</v>
          </cell>
          <cell r="I571">
            <v>2</v>
          </cell>
        </row>
        <row r="572">
          <cell r="C572">
            <v>2005190426</v>
          </cell>
          <cell r="D572" t="str">
            <v>10DHTP9</v>
          </cell>
          <cell r="E572" t="str">
            <v>Nghiên cứu quá trình lên men trong sản xuất nước quả Dưa hấu lên men bằng vi khuẩn Lactobacillus sp.</v>
          </cell>
          <cell r="F572" t="str">
            <v>Phan Thị Kim Liên</v>
          </cell>
          <cell r="G572" t="str">
            <v>Nguyễn Đình Thị Như Nguyện</v>
          </cell>
          <cell r="H572" t="str">
            <v>KL10-01-0308</v>
          </cell>
          <cell r="I572">
            <v>2</v>
          </cell>
        </row>
        <row r="573">
          <cell r="C573">
            <v>2005191507</v>
          </cell>
          <cell r="D573" t="str">
            <v>10DHTP9</v>
          </cell>
          <cell r="E573" t="str">
            <v>Nghiên cứu quá trình lên men trong sản xuất nước quả Dưa hấu lên men bằng vi khuẩn Lactobacillus sp.</v>
          </cell>
          <cell r="F573" t="str">
            <v>Phan Thị Kim Liên</v>
          </cell>
          <cell r="G573" t="str">
            <v>Nguyễn Đình Thị Như Nguyện</v>
          </cell>
          <cell r="H573" t="str">
            <v>KL10-01-0308</v>
          </cell>
          <cell r="I573">
            <v>2</v>
          </cell>
        </row>
        <row r="574">
          <cell r="C574">
            <v>2005190039</v>
          </cell>
          <cell r="D574" t="str">
            <v>10DHTP1</v>
          </cell>
          <cell r="E574" t="str">
            <v>Nghiên cứu quá trình lên men trong sản xuất nước cóc lên men bằng vi khuẩn Lactobacillus sp.</v>
          </cell>
          <cell r="F574" t="str">
            <v>Phan Thị Kim Liên</v>
          </cell>
          <cell r="G574" t="str">
            <v>Nguyễn Thị Thùy Dương</v>
          </cell>
          <cell r="H574" t="str">
            <v>KL10-01-0304</v>
          </cell>
          <cell r="I574">
            <v>1</v>
          </cell>
        </row>
        <row r="575">
          <cell r="C575">
            <v>2005190455</v>
          </cell>
          <cell r="D575" t="str">
            <v>10DHTP1</v>
          </cell>
          <cell r="E575" t="str">
            <v>Nghiên cứu quá trình lên men trong sản xuất nước cóc lên men bằng vi khuẩn Lactobacillus sp.</v>
          </cell>
          <cell r="F575" t="str">
            <v>Phan Thị Kim Liên</v>
          </cell>
          <cell r="G575" t="str">
            <v>Nguyễn Thị Thùy Dương</v>
          </cell>
          <cell r="H575" t="str">
            <v>KL10-01-0304</v>
          </cell>
          <cell r="I575">
            <v>1</v>
          </cell>
        </row>
        <row r="576">
          <cell r="C576">
            <v>2005190247</v>
          </cell>
          <cell r="D576" t="str">
            <v>10DHTP1</v>
          </cell>
          <cell r="E576" t="str">
            <v>Nghiên cứu quá trình lên men trong sản xuất nước cóc lên men bằng vi khuẩn Lactobacillus sp.</v>
          </cell>
          <cell r="F576" t="str">
            <v>Phan Thị Kim Liên</v>
          </cell>
          <cell r="G576" t="str">
            <v>Nguyễn Thị Thùy Dương</v>
          </cell>
          <cell r="H576" t="str">
            <v>KL10-01-0304</v>
          </cell>
          <cell r="I576">
            <v>1</v>
          </cell>
        </row>
        <row r="577">
          <cell r="C577">
            <v>2005190346</v>
          </cell>
          <cell r="D577" t="str">
            <v>10DHTP2</v>
          </cell>
          <cell r="E577" t="str">
            <v>Nghiên cứu quá trình lên men trong sản xuất nước quả thơm lên men bằng vi khuẩn Lactobacillus sp.</v>
          </cell>
          <cell r="F577" t="str">
            <v>Phan Thị Kim Liên</v>
          </cell>
          <cell r="G577" t="str">
            <v>Nguyễn Thị Thùy Dương</v>
          </cell>
          <cell r="H577" t="str">
            <v>KL10-01-0306</v>
          </cell>
          <cell r="I577">
            <v>1</v>
          </cell>
        </row>
        <row r="578">
          <cell r="C578">
            <v>2005191106</v>
          </cell>
          <cell r="D578" t="str">
            <v>10DHTP5</v>
          </cell>
          <cell r="E578" t="str">
            <v>Nghiên cứu quá trình lên men trong sản xuất nước quả thơm lên men bằng vi khuẩn Lactobacillus sp.</v>
          </cell>
          <cell r="F578" t="str">
            <v>Phan Thị Kim Liên</v>
          </cell>
          <cell r="G578" t="str">
            <v>Nguyễn Thị Thùy Dương</v>
          </cell>
          <cell r="H578" t="str">
            <v>KL10-01-0306</v>
          </cell>
          <cell r="I578">
            <v>1</v>
          </cell>
        </row>
        <row r="579">
          <cell r="C579">
            <v>2005190410</v>
          </cell>
          <cell r="D579" t="str">
            <v>10DHTP1</v>
          </cell>
          <cell r="E579" t="str">
            <v>Nghiên cứu quá trình lên men trong sản xuất nước quả Xoài bằng vi khuẩn Lactobacillus sp.</v>
          </cell>
          <cell r="F579" t="str">
            <v>Phan Thị Kim Liên</v>
          </cell>
          <cell r="G579" t="str">
            <v>Nguyễn Thị Thùy Dương</v>
          </cell>
          <cell r="H579" t="str">
            <v>KL10-01-0307</v>
          </cell>
          <cell r="I579">
            <v>1</v>
          </cell>
        </row>
        <row r="580">
          <cell r="C580">
            <v>2005191328</v>
          </cell>
          <cell r="D580" t="str">
            <v>10DHTP12</v>
          </cell>
          <cell r="E580" t="str">
            <v>Nghiên cứu quá trình lên men trong sản xuất nước quả Xoài bằng vi khuẩn Lactobacillus sp.</v>
          </cell>
          <cell r="F580" t="str">
            <v>Phan Thị Kim Liên</v>
          </cell>
          <cell r="G580" t="str">
            <v>Nguyễn Thị Thùy Dương</v>
          </cell>
          <cell r="H580" t="str">
            <v>KL10-01-0307</v>
          </cell>
          <cell r="I580">
            <v>1</v>
          </cell>
        </row>
        <row r="581">
          <cell r="C581">
            <v>2022190278</v>
          </cell>
          <cell r="D581" t="str">
            <v>10DHDB1</v>
          </cell>
          <cell r="E581" t="str">
            <v>Nghiên cứu quá trình lên men trong sản xuất nước quả Sơri lên men bằng vi khuẩn Lactobacillus sp.</v>
          </cell>
          <cell r="F581" t="str">
            <v>Phan Thị Kim Liên</v>
          </cell>
          <cell r="G581" t="str">
            <v>Nguyễn Thị Thùy Dương</v>
          </cell>
          <cell r="H581" t="str">
            <v>KL10-01-0309</v>
          </cell>
          <cell r="I581">
            <v>1</v>
          </cell>
        </row>
        <row r="582">
          <cell r="C582">
            <v>2022190240</v>
          </cell>
          <cell r="D582" t="str">
            <v>10DHDB1</v>
          </cell>
          <cell r="E582" t="str">
            <v>Nghiên cứu quá trình lên men trong sản xuất nước quả Sơri lên men bằng vi khuẩn Lactobacillus sp.</v>
          </cell>
          <cell r="F582" t="str">
            <v>Phan Thị Kim Liên</v>
          </cell>
          <cell r="G582" t="str">
            <v>Nguyễn Thị Thùy Dương</v>
          </cell>
          <cell r="H582" t="str">
            <v>KL10-01-0309</v>
          </cell>
          <cell r="I582">
            <v>1</v>
          </cell>
        </row>
        <row r="583">
          <cell r="C583">
            <v>2005190299</v>
          </cell>
          <cell r="D583" t="str">
            <v>10DHTP10</v>
          </cell>
          <cell r="E583" t="str">
            <v>Nghiên cứu sản xuất bia có bổ sung vỏ cam</v>
          </cell>
          <cell r="F583" t="str">
            <v>Phan Vĩnh Hưng</v>
          </cell>
          <cell r="G583" t="str">
            <v>Phan Thị Hồng Liên</v>
          </cell>
          <cell r="H583" t="str">
            <v>KL10-02-0310</v>
          </cell>
          <cell r="I583">
            <v>10</v>
          </cell>
        </row>
        <row r="584">
          <cell r="C584">
            <v>2005191211</v>
          </cell>
          <cell r="D584" t="str">
            <v>10DHTP5</v>
          </cell>
          <cell r="E584" t="str">
            <v>Nghiên cứu sản xuất bia có bổ sung vỏ cam</v>
          </cell>
          <cell r="F584" t="str">
            <v>Phan Vĩnh Hưng</v>
          </cell>
          <cell r="G584" t="str">
            <v>Phan Thị Hồng Liên</v>
          </cell>
          <cell r="H584" t="str">
            <v>KL10-02-0310</v>
          </cell>
          <cell r="I584">
            <v>10</v>
          </cell>
        </row>
        <row r="585">
          <cell r="C585">
            <v>2005190086</v>
          </cell>
          <cell r="D585" t="str">
            <v>10DHTP10</v>
          </cell>
          <cell r="E585" t="str">
            <v>Nghiên cứu sản xuất bia có bổ sung vỏ cam</v>
          </cell>
          <cell r="F585" t="str">
            <v>Phan Vĩnh Hưng</v>
          </cell>
          <cell r="G585" t="str">
            <v>Phan Thị Hồng Liên</v>
          </cell>
          <cell r="H585" t="str">
            <v>KL10-02-0310</v>
          </cell>
          <cell r="I585">
            <v>10</v>
          </cell>
        </row>
        <row r="586">
          <cell r="C586">
            <v>2005191130</v>
          </cell>
          <cell r="D586" t="str">
            <v>10DHTP7</v>
          </cell>
          <cell r="E586" t="str">
            <v>Nghiên cứu sản xuất bia có bổ sung thế liệu ngô</v>
          </cell>
          <cell r="F586" t="str">
            <v>Phan Vĩnh Hưng</v>
          </cell>
          <cell r="G586" t="str">
            <v>Phan Thị Hồng Liên</v>
          </cell>
          <cell r="H586" t="str">
            <v>KL10-02-0311</v>
          </cell>
          <cell r="I586">
            <v>10</v>
          </cell>
        </row>
        <row r="587">
          <cell r="C587">
            <v>2005190294</v>
          </cell>
          <cell r="D587" t="str">
            <v>10DHTP7</v>
          </cell>
          <cell r="E587" t="str">
            <v>Nghiên cứu sản xuất bia có bổ sung thế liệu ngô</v>
          </cell>
          <cell r="F587" t="str">
            <v>Phan Vĩnh Hưng</v>
          </cell>
          <cell r="G587" t="str">
            <v>Phan Thị Hồng Liên</v>
          </cell>
          <cell r="H587" t="str">
            <v>KL10-02-0311</v>
          </cell>
          <cell r="I587">
            <v>10</v>
          </cell>
        </row>
        <row r="588">
          <cell r="C588">
            <v>2022190106</v>
          </cell>
          <cell r="D588" t="str">
            <v>10DHDB1</v>
          </cell>
          <cell r="E588" t="str">
            <v>Ảnh hưởng của điều kiện công nghệ quá trình trích ly các hợp chất sinh học từ rau ngổ trâu với sự hỗ trợ của siêu âm</v>
          </cell>
          <cell r="F588" t="str">
            <v>Trần Chí Hải</v>
          </cell>
          <cell r="H588" t="str">
            <v>KL10-01-0329</v>
          </cell>
          <cell r="I588" t="str">
            <v>KBC</v>
          </cell>
        </row>
        <row r="589">
          <cell r="C589">
            <v>2022190098</v>
          </cell>
          <cell r="D589" t="str">
            <v>10DHDB1</v>
          </cell>
          <cell r="E589" t="str">
            <v>Ảnh hưởng của điều kiện công nghệ quá trình trích ly các hợp chất sinh học từ rau ngổ trâu với sự hỗ trợ của vi sóng</v>
          </cell>
          <cell r="F589" t="str">
            <v>Trần Chí Hải</v>
          </cell>
          <cell r="H589" t="str">
            <v>KL10-01-0329</v>
          </cell>
          <cell r="I589" t="str">
            <v>KBC</v>
          </cell>
        </row>
        <row r="590">
          <cell r="C590">
            <v>2005191172</v>
          </cell>
          <cell r="D590" t="str">
            <v>10DHTP6</v>
          </cell>
          <cell r="E590" t="str">
            <v>Ảnh hưởng của quá trình xử lý nguyên liệu đến hiệu quả trích ly các hợp chất sinh học từ lá Mâm Xôi</v>
          </cell>
          <cell r="F590" t="str">
            <v>Trần Chí Hải</v>
          </cell>
          <cell r="G590" t="str">
            <v>Huỳnh Thái Nguyên</v>
          </cell>
          <cell r="H590" t="str">
            <v>KL10-01-0315</v>
          </cell>
          <cell r="I590">
            <v>17</v>
          </cell>
        </row>
        <row r="591">
          <cell r="C591">
            <v>2005190334</v>
          </cell>
          <cell r="D591" t="str">
            <v>10DHTP5</v>
          </cell>
          <cell r="E591" t="str">
            <v>Ảnh hưởng của điều kiện công nghệ trong quá trình trích ly các hợp chất sinh học từ lá Mâm Xôi với sự hỗ trợ của enzyme</v>
          </cell>
          <cell r="F591" t="str">
            <v>Trần Chí Hải</v>
          </cell>
          <cell r="G591" t="str">
            <v>Huỳnh Thái Nguyên</v>
          </cell>
          <cell r="H591" t="str">
            <v>KL10-01-0316</v>
          </cell>
          <cell r="I591">
            <v>17</v>
          </cell>
        </row>
        <row r="592">
          <cell r="C592">
            <v>2005191317</v>
          </cell>
          <cell r="D592" t="str">
            <v>10DHTP9</v>
          </cell>
          <cell r="E592" t="str">
            <v>Ảnh hưởng của điều kiện công nghệ quá trình trích ly các hợp chất sinh học từ lá Mâm Xôi với sự hỗ trợ của siêu âm</v>
          </cell>
          <cell r="F592" t="str">
            <v>Trần Chí Hải</v>
          </cell>
          <cell r="G592" t="str">
            <v>Huỳnh Thái Nguyên</v>
          </cell>
          <cell r="H592" t="str">
            <v>KL10-01-0316</v>
          </cell>
          <cell r="I592">
            <v>17</v>
          </cell>
        </row>
        <row r="593">
          <cell r="C593">
            <v>2005190799</v>
          </cell>
          <cell r="D593" t="str">
            <v>10DHTP5</v>
          </cell>
          <cell r="E593" t="str">
            <v>Ảnh hưởng của điều kiện công nghệ quá trình trích ly các hợp chất sinh học từ lá Mâm Xôi với sự hỗ trợ của vi sóng</v>
          </cell>
          <cell r="F593" t="str">
            <v>Trần Chí Hải</v>
          </cell>
          <cell r="G593" t="str">
            <v>Huỳnh Thái Nguyên</v>
          </cell>
          <cell r="H593" t="str">
            <v>KL10-01-0316</v>
          </cell>
          <cell r="I593">
            <v>17</v>
          </cell>
        </row>
        <row r="594">
          <cell r="C594">
            <v>2005191518</v>
          </cell>
          <cell r="D594" t="str">
            <v>10DHTP5</v>
          </cell>
          <cell r="E594" t="str">
            <v>Ảnh hưởng của điều kiện công nghệ quá trình trích ly các hợp chất sinh học từ lá Mâm Xôi bằng dung môi</v>
          </cell>
          <cell r="F594" t="str">
            <v>Trần Chí Hải</v>
          </cell>
          <cell r="G594" t="str">
            <v>Huỳnh Thái Nguyên</v>
          </cell>
          <cell r="H594" t="str">
            <v>KL10-01-0316</v>
          </cell>
          <cell r="I594">
            <v>17</v>
          </cell>
        </row>
        <row r="595">
          <cell r="C595">
            <v>2005190493</v>
          </cell>
          <cell r="D595" t="str">
            <v>10DHTP6</v>
          </cell>
          <cell r="E595" t="str">
            <v>Xây dựng khẩu phần dinh dưỡng có bổ sung bột dinh dưỡng từ hạt sen</v>
          </cell>
          <cell r="F595" t="str">
            <v>Trần Chí Hải</v>
          </cell>
          <cell r="G595" t="str">
            <v>Huỳnh Thái Nguyên</v>
          </cell>
          <cell r="H595" t="str">
            <v>KL10-01-0321</v>
          </cell>
          <cell r="I595">
            <v>17</v>
          </cell>
        </row>
        <row r="596">
          <cell r="C596">
            <v>2005191298</v>
          </cell>
          <cell r="D596" t="str">
            <v>10DHTP6</v>
          </cell>
          <cell r="E596" t="str">
            <v>Xác định khách hàng mục tiêu và xây dựng bản tự công bố chất lượng sản phẩm bột dinh dưỡng từ hạt sen</v>
          </cell>
          <cell r="F596" t="str">
            <v>Trần Chí Hải</v>
          </cell>
          <cell r="G596" t="str">
            <v>Huỳnh Thái Nguyên</v>
          </cell>
          <cell r="H596" t="str">
            <v>KL10-01-0321</v>
          </cell>
          <cell r="I596">
            <v>17</v>
          </cell>
        </row>
        <row r="597">
          <cell r="C597">
            <v>2005191008</v>
          </cell>
          <cell r="D597" t="str">
            <v>10DHTP2</v>
          </cell>
          <cell r="E597" t="str">
            <v>Ảnh hưởng của điều kiện công nghệ trong quá trình trích ly polyphenol từ vỏ quả ca cao với sự hỗ trợ của siêu âm</v>
          </cell>
          <cell r="F597" t="str">
            <v>Trần Chí Hải</v>
          </cell>
          <cell r="G597" t="str">
            <v>Huỳnh Thị Lê Dung</v>
          </cell>
          <cell r="H597" t="str">
            <v>KL10-01-0320</v>
          </cell>
          <cell r="I597">
            <v>14</v>
          </cell>
        </row>
        <row r="598">
          <cell r="C598">
            <v>2005191155</v>
          </cell>
          <cell r="D598" t="str">
            <v>10DHTP2</v>
          </cell>
          <cell r="E598" t="str">
            <v>Tối ưu quá trình trích ly polyphenol từ vỏ quả ca cao với sự hỗ trợ của siêu âm và bước đầu đánh giá độ ổn định của chế phẩm thu được</v>
          </cell>
          <cell r="F598" t="str">
            <v>Trần Chí Hải</v>
          </cell>
          <cell r="G598" t="str">
            <v>Huỳnh Thị Lê Dung</v>
          </cell>
          <cell r="H598" t="str">
            <v>KL10-01-0320</v>
          </cell>
          <cell r="I598">
            <v>14</v>
          </cell>
        </row>
        <row r="599">
          <cell r="C599">
            <v>2005190775</v>
          </cell>
          <cell r="D599" t="str">
            <v>10DHTP9</v>
          </cell>
          <cell r="E599" t="str">
            <v>Ảnh hưởng của điều kiện công nghệ trong quá trình trích ly các hợp chất sinh học từ rau ngổ trâu với sự hỗ trợ của enzyme</v>
          </cell>
          <cell r="F599" t="str">
            <v>Trần Chí Hải</v>
          </cell>
          <cell r="G599" t="str">
            <v>Huỳnh Thị Lê Dung</v>
          </cell>
          <cell r="H599" t="str">
            <v>KL10-01-0327</v>
          </cell>
          <cell r="I599">
            <v>14</v>
          </cell>
        </row>
        <row r="600">
          <cell r="C600">
            <v>2005190214</v>
          </cell>
          <cell r="D600" t="str">
            <v>10DHTP9</v>
          </cell>
          <cell r="E600" t="str">
            <v>Ảnh hưởng của điều kiện công nghệ quá trình trích ly các hợp chất sinh học từ rau ngổ trâu bằng dung môi</v>
          </cell>
          <cell r="F600" t="str">
            <v>Trần Chí Hải</v>
          </cell>
          <cell r="G600" t="str">
            <v>Huỳnh Thị Lê Dung</v>
          </cell>
          <cell r="H600" t="str">
            <v>KL10-01-0327</v>
          </cell>
          <cell r="I600">
            <v>14</v>
          </cell>
        </row>
        <row r="601">
          <cell r="C601">
            <v>2005191290</v>
          </cell>
          <cell r="D601" t="str">
            <v>10DHTP12</v>
          </cell>
          <cell r="E601" t="str">
            <v>Xác định khách hàng mục tiêu cho sản phẩm cao chiết từ nguyên liệu sâm</v>
          </cell>
          <cell r="F601" t="str">
            <v>Trần Chí Hải</v>
          </cell>
          <cell r="G601" t="str">
            <v>Lê Thùy Linh</v>
          </cell>
          <cell r="H601" t="str">
            <v>KL10-05-0322</v>
          </cell>
          <cell r="I601">
            <v>8</v>
          </cell>
        </row>
        <row r="602">
          <cell r="C602">
            <v>2005191099</v>
          </cell>
          <cell r="D602" t="str">
            <v>10DHTP2</v>
          </cell>
          <cell r="E602" t="str">
            <v>Xác định khách hàng mục tiêu cho sản phẩm nước giải khát từ nguyên liệu sâm</v>
          </cell>
          <cell r="F602" t="str">
            <v>Trần Chí Hải</v>
          </cell>
          <cell r="G602" t="str">
            <v>Lê Thùy Linh</v>
          </cell>
          <cell r="H602" t="str">
            <v>KL10-05-0323</v>
          </cell>
          <cell r="I602">
            <v>8</v>
          </cell>
        </row>
        <row r="603">
          <cell r="C603">
            <v>2005190503</v>
          </cell>
          <cell r="D603" t="str">
            <v>10DHTP7</v>
          </cell>
          <cell r="E603" t="str">
            <v>Xác định khách hàng mục tiêu cho sản phẩm trà hòa tan từ nguyên liệu sâm</v>
          </cell>
          <cell r="F603" t="str">
            <v>Trần Chí Hải</v>
          </cell>
          <cell r="G603" t="str">
            <v>Lê Thùy Linh</v>
          </cell>
          <cell r="H603" t="str">
            <v>KL10-05-0324</v>
          </cell>
          <cell r="I603">
            <v>8</v>
          </cell>
        </row>
        <row r="604">
          <cell r="C604">
            <v>2005191340</v>
          </cell>
          <cell r="D604" t="str">
            <v>10DHTP10</v>
          </cell>
          <cell r="E604" t="str">
            <v>Xác định khách hàng mục tiêu cho sản phẩm sữa non</v>
          </cell>
          <cell r="F604" t="str">
            <v>Trần Chí Hải</v>
          </cell>
          <cell r="G604" t="str">
            <v>Lê Thùy Linh</v>
          </cell>
          <cell r="H604" t="str">
            <v>KL10-05-0325</v>
          </cell>
          <cell r="I604">
            <v>8</v>
          </cell>
        </row>
        <row r="605">
          <cell r="C605">
            <v>2005190118</v>
          </cell>
          <cell r="D605" t="str">
            <v>10DHTP10</v>
          </cell>
          <cell r="E605" t="str">
            <v>Xác định khách hàng mục tiêu cho sản phẩm sữa bột</v>
          </cell>
          <cell r="F605" t="str">
            <v>Trần Chí Hải</v>
          </cell>
          <cell r="G605" t="str">
            <v>Lê Thùy Linh</v>
          </cell>
          <cell r="H605" t="str">
            <v>KL10-05-0326</v>
          </cell>
          <cell r="I605">
            <v>8</v>
          </cell>
        </row>
        <row r="606">
          <cell r="C606">
            <v>2022190042</v>
          </cell>
          <cell r="D606" t="str">
            <v>10DHDB1</v>
          </cell>
          <cell r="E606" t="str">
            <v>Xác định khách hàng mục tiêu cho sản phẩm sữa đặc</v>
          </cell>
          <cell r="F606" t="str">
            <v>Trần Chí Hải</v>
          </cell>
          <cell r="G606" t="str">
            <v>Lê Thùy Linh</v>
          </cell>
          <cell r="H606" t="str">
            <v>KL10-05-0328</v>
          </cell>
          <cell r="I606">
            <v>8</v>
          </cell>
        </row>
        <row r="607">
          <cell r="C607">
            <v>2005190648</v>
          </cell>
          <cell r="D607" t="str">
            <v>10DHTP2</v>
          </cell>
          <cell r="E607" t="str">
            <v>Ảnh hưởng của điều kiện công nghệ trong quá trình trích ly astaxanthin từ vỏ tôm sú bằng ethanol</v>
          </cell>
          <cell r="F607" t="str">
            <v>Trần Chí Hải</v>
          </cell>
          <cell r="G607" t="str">
            <v>Huỳnh Thị Lê Dung</v>
          </cell>
          <cell r="H607" t="str">
            <v>KL10-01-0318</v>
          </cell>
          <cell r="I607">
            <v>14</v>
          </cell>
        </row>
        <row r="608">
          <cell r="C608">
            <v>2005191027</v>
          </cell>
          <cell r="D608" t="str">
            <v>10DHTP10</v>
          </cell>
          <cell r="E608" t="str">
            <v>Tối ưu hóa quá trình trích ly astaxanthin từ vỏ tôm sú bằng ethanol và bước đầu đánh giá độ ổn định của chế phẩm astaxanthin thu được</v>
          </cell>
          <cell r="F608" t="str">
            <v>Trần Chí Hải</v>
          </cell>
          <cell r="G608" t="str">
            <v>Huỳnh Thị Lê Dung</v>
          </cell>
          <cell r="H608" t="str">
            <v>KL10-01-0318</v>
          </cell>
          <cell r="I608">
            <v>14</v>
          </cell>
        </row>
        <row r="609">
          <cell r="C609">
            <v>2005190590</v>
          </cell>
          <cell r="D609" t="str">
            <v>10DHTP1</v>
          </cell>
          <cell r="E609" t="str">
            <v>Ảnh hưởng của điều kiện công nghệ trong quá trình trích ly flavonoid từ lá bàng bằng ethanol</v>
          </cell>
          <cell r="F609" t="str">
            <v>Trần Chí Hải</v>
          </cell>
          <cell r="G609" t="str">
            <v>Huỳnh Thị Lê Dung</v>
          </cell>
          <cell r="H609" t="str">
            <v>KL10-01-0319</v>
          </cell>
          <cell r="I609">
            <v>14</v>
          </cell>
        </row>
        <row r="610">
          <cell r="C610">
            <v>2005190699</v>
          </cell>
          <cell r="D610" t="str">
            <v>10DHTP1</v>
          </cell>
          <cell r="E610" t="str">
            <v>Tối ưu quá trình trích ly flavonoid từ lá bàng bằng ethanol và bước đầu đánh giá độ ổn định của chế phẩm thu được</v>
          </cell>
          <cell r="F610" t="str">
            <v>Trần Chí Hải</v>
          </cell>
          <cell r="G610" t="str">
            <v>Huỳnh Thị Lê Dung</v>
          </cell>
          <cell r="H610" t="str">
            <v>KL10-01-0319</v>
          </cell>
          <cell r="I610">
            <v>14</v>
          </cell>
        </row>
        <row r="611">
          <cell r="C611">
            <v>2005191110</v>
          </cell>
          <cell r="D611" t="str">
            <v>10DHTP7</v>
          </cell>
          <cell r="E611" t="str">
            <v>Khảo sát ảnh hưởng của quá trình xử lý nhiệt lên tính chất khổ qua đã được che đắng.</v>
          </cell>
          <cell r="F611" t="str">
            <v>Trần Chí Hải</v>
          </cell>
          <cell r="G611" t="str">
            <v>Đinh Hữu Đông</v>
          </cell>
          <cell r="H611" t="str">
            <v>KL10-01-0312</v>
          </cell>
          <cell r="I611">
            <v>1</v>
          </cell>
        </row>
        <row r="612">
          <cell r="C612">
            <v>2005190263</v>
          </cell>
          <cell r="D612" t="str">
            <v>10DHTP7</v>
          </cell>
          <cell r="E612" t="str">
            <v>Khảo sát ảnh hưởng của việc bổ sung dịch chiết khổ qua đã được che đắng lên tính chất của đồ uống</v>
          </cell>
          <cell r="F612" t="str">
            <v>Trần Chí Hải</v>
          </cell>
          <cell r="G612" t="str">
            <v>Đinh Hữu Đông</v>
          </cell>
          <cell r="H612" t="str">
            <v>KL10-01-0313</v>
          </cell>
          <cell r="I612">
            <v>1</v>
          </cell>
        </row>
        <row r="613">
          <cell r="C613">
            <v>2005191207</v>
          </cell>
          <cell r="D613" t="str">
            <v>10DHTP7</v>
          </cell>
          <cell r="E613" t="str">
            <v>Khảo sát ảnh hưởng của việc bổ sung dịch chiết khổ qua đã được che đắng lên tính chất của kem</v>
          </cell>
          <cell r="F613" t="str">
            <v>Trần Chí Hải</v>
          </cell>
          <cell r="G613" t="str">
            <v>Đinh Hữu Đông</v>
          </cell>
          <cell r="H613" t="str">
            <v>KL10-01-0314</v>
          </cell>
          <cell r="I613">
            <v>1</v>
          </cell>
        </row>
        <row r="614">
          <cell r="C614">
            <v>2005191144</v>
          </cell>
          <cell r="D614" t="str">
            <v>10DHTP6</v>
          </cell>
          <cell r="E614" t="str">
            <v>Ảnh hưởng của quá trình lên men lên chất lượng của sản phẩm sữa chua bổ sung than tre</v>
          </cell>
          <cell r="F614" t="str">
            <v>Trần Chí Hải</v>
          </cell>
          <cell r="G614" t="str">
            <v>Phạm Thị Cẩm Hoa</v>
          </cell>
          <cell r="H614" t="str">
            <v>KL10-02-0317</v>
          </cell>
          <cell r="I614">
            <v>1</v>
          </cell>
        </row>
        <row r="615">
          <cell r="C615">
            <v>2005191346</v>
          </cell>
          <cell r="D615" t="str">
            <v>10DHTP5</v>
          </cell>
          <cell r="E615" t="str">
            <v>Xác định khách hàng mục tiêu và xây dựng bản tự công bố chất lượng sản phẩm sữa chua bổ sung than tre</v>
          </cell>
          <cell r="F615" t="str">
            <v>Trần Chí Hải</v>
          </cell>
          <cell r="G615" t="str">
            <v>Phạm Thị Cẩm Hoa</v>
          </cell>
          <cell r="H615" t="str">
            <v>KL10-02-0317</v>
          </cell>
          <cell r="I615">
            <v>1</v>
          </cell>
        </row>
        <row r="616">
          <cell r="C616">
            <v>2005190175</v>
          </cell>
          <cell r="D616" t="str">
            <v>10DHTP8</v>
          </cell>
          <cell r="E616" t="str">
            <v>Nghiên cứu quy trình sản xuất bia trái cây</v>
          </cell>
          <cell r="F616" t="str">
            <v>Trần Đức Duy</v>
          </cell>
          <cell r="H616" t="str">
            <v>KL10-02-0336</v>
          </cell>
          <cell r="I616" t="str">
            <v>KBC</v>
          </cell>
        </row>
        <row r="617">
          <cell r="C617">
            <v>2005190343</v>
          </cell>
          <cell r="D617" t="str">
            <v>10DHTP7</v>
          </cell>
          <cell r="E617" t="str">
            <v>Nghiên cứu quy trình sản xuất bia trái cây</v>
          </cell>
          <cell r="F617" t="str">
            <v>Trần Đức Duy</v>
          </cell>
          <cell r="H617" t="str">
            <v>KL10-02-0336</v>
          </cell>
          <cell r="I617" t="str">
            <v>KBC</v>
          </cell>
        </row>
        <row r="618">
          <cell r="C618">
            <v>2005191528</v>
          </cell>
          <cell r="D618" t="str">
            <v>10DHTP12</v>
          </cell>
          <cell r="E618" t="str">
            <v>Nghiên cứu quy trình sản xuất cá ngừ sốt ớt đóng hộp</v>
          </cell>
          <cell r="F618" t="str">
            <v>Trần Đức Duy</v>
          </cell>
          <cell r="G618" t="str">
            <v>Nguyễn Thị Thu Huyền</v>
          </cell>
          <cell r="H618" t="str">
            <v>KL10-02-0337</v>
          </cell>
          <cell r="I618">
            <v>17</v>
          </cell>
        </row>
        <row r="619">
          <cell r="C619">
            <v>2005180166</v>
          </cell>
          <cell r="D619" t="str">
            <v>09DHTP4</v>
          </cell>
          <cell r="E619" t="str">
            <v>Nghiên cứu quy trình sản xuất bánh lan bổ sung bột sắn dây</v>
          </cell>
          <cell r="F619" t="str">
            <v>Trần Đức Duy</v>
          </cell>
          <cell r="G619" t="str">
            <v>Nguyễn Thị Hải Hòa</v>
          </cell>
          <cell r="H619" t="str">
            <v>KL10-02-0340</v>
          </cell>
          <cell r="I619">
            <v>16</v>
          </cell>
        </row>
        <row r="620">
          <cell r="C620">
            <v>2005181163</v>
          </cell>
          <cell r="D620" t="str">
            <v>09DHTP6</v>
          </cell>
          <cell r="E620" t="str">
            <v>Nghiên cứu quy trình sản xuất rượu thanh long ruột đỏ lên men có gas</v>
          </cell>
          <cell r="F620" t="str">
            <v>Trần Đức Duy</v>
          </cell>
          <cell r="G620" t="str">
            <v>Nguyễn Thị Kim Oanh</v>
          </cell>
          <cell r="H620" t="str">
            <v>KL10-02-0341</v>
          </cell>
          <cell r="I620">
            <v>9</v>
          </cell>
        </row>
        <row r="621">
          <cell r="C621">
            <v>2005190211</v>
          </cell>
          <cell r="D621" t="str">
            <v>10DHTP1</v>
          </cell>
          <cell r="E621" t="str">
            <v>Nghiên cứu quy trình sản xuất rượu bình bát lên men có gas</v>
          </cell>
          <cell r="F621" t="str">
            <v>Trần Đức Duy</v>
          </cell>
          <cell r="G621" t="str">
            <v>Nguyễn Thị Kim Oanh</v>
          </cell>
          <cell r="H621" t="str">
            <v>KL10-02-0342</v>
          </cell>
          <cell r="I621">
            <v>9</v>
          </cell>
        </row>
        <row r="622">
          <cell r="C622">
            <v>2005190161</v>
          </cell>
          <cell r="D622" t="str">
            <v>10DHTP7</v>
          </cell>
          <cell r="E622" t="str">
            <v>Nghiên cứu quy trình sản xuất rượu dâu tằm lên men có gas</v>
          </cell>
          <cell r="F622" t="str">
            <v>Trần Đức Duy</v>
          </cell>
          <cell r="G622" t="str">
            <v>Nguyễn Văn Anh</v>
          </cell>
          <cell r="H622" t="str">
            <v>KL10-02-0338</v>
          </cell>
          <cell r="I622">
            <v>7</v>
          </cell>
        </row>
        <row r="623">
          <cell r="C623">
            <v>2005190793</v>
          </cell>
          <cell r="D623" t="str">
            <v>10DHTP4</v>
          </cell>
          <cell r="E623" t="str">
            <v>Nghiên cứu quy trình sản xuất bột sa kê và ứng dụng trong sản xuất bánh cookie</v>
          </cell>
          <cell r="F623" t="str">
            <v>Trần Đức Duy</v>
          </cell>
          <cell r="G623" t="str">
            <v>Nguyễn Văn Anh</v>
          </cell>
          <cell r="H623" t="str">
            <v>KL10-02-0339</v>
          </cell>
          <cell r="I623">
            <v>7</v>
          </cell>
        </row>
        <row r="624">
          <cell r="C624">
            <v>2005191194</v>
          </cell>
          <cell r="D624" t="str">
            <v>10DHTP2</v>
          </cell>
          <cell r="E624" t="str">
            <v>Nghiên cứu quy trình sản xuất bột sa kê và ứng dụng trong sản xuất bánh cookie</v>
          </cell>
          <cell r="F624" t="str">
            <v>Trần Đức Duy</v>
          </cell>
          <cell r="G624" t="str">
            <v>Nguyễn Văn Anh</v>
          </cell>
          <cell r="H624" t="str">
            <v>KL10-02-0339</v>
          </cell>
          <cell r="I624">
            <v>7</v>
          </cell>
        </row>
        <row r="625">
          <cell r="C625">
            <v>2005190760</v>
          </cell>
          <cell r="D625" t="str">
            <v>10DHTP3</v>
          </cell>
          <cell r="E625" t="str">
            <v>Nghiên cứu quy trình sản xuất gói gia vị lẩu thái cô đặc trong sản phẩm lẩu tự sôi</v>
          </cell>
          <cell r="F625" t="str">
            <v>Trần Đức Duy</v>
          </cell>
          <cell r="G625" t="str">
            <v>Nguyễn Văn Hiếu</v>
          </cell>
          <cell r="H625" t="str">
            <v>KL10-02-0333</v>
          </cell>
          <cell r="I625">
            <v>6</v>
          </cell>
        </row>
        <row r="626">
          <cell r="C626">
            <v>2005190720</v>
          </cell>
          <cell r="D626" t="str">
            <v>10DHTP8</v>
          </cell>
          <cell r="E626" t="str">
            <v>Nghiên cứu quy trình sản xuất gói gia vị kim chi cô đặc trong sản phẩm lẩu tự sôi</v>
          </cell>
          <cell r="F626" t="str">
            <v>Trần Đức Duy</v>
          </cell>
          <cell r="G626" t="str">
            <v>Nguyễn Văn Hiếu</v>
          </cell>
          <cell r="H626" t="str">
            <v>KL10-02-0334</v>
          </cell>
          <cell r="I626">
            <v>6</v>
          </cell>
        </row>
        <row r="627">
          <cell r="C627">
            <v>2005190045</v>
          </cell>
          <cell r="D627" t="str">
            <v>10DHTP3</v>
          </cell>
          <cell r="E627" t="str">
            <v>Nghiên cứu quy trình sản xuất bánh cookie bổ sung bột sắn dây</v>
          </cell>
          <cell r="F627" t="str">
            <v>Trần Đức Duy</v>
          </cell>
          <cell r="G627" t="str">
            <v>Nguyễn Văn Hiếu</v>
          </cell>
          <cell r="H627" t="str">
            <v>KL10-02-0335</v>
          </cell>
          <cell r="I627">
            <v>6</v>
          </cell>
        </row>
        <row r="628">
          <cell r="C628">
            <v>2005190454</v>
          </cell>
          <cell r="D628" t="str">
            <v>10DHTP5</v>
          </cell>
          <cell r="E628" t="str">
            <v>Nghiên cứu quy trình sản xuất kem sữa chua</v>
          </cell>
          <cell r="F628" t="str">
            <v>Trần Đức Duy</v>
          </cell>
          <cell r="G628" t="str">
            <v>Nguyễn Hoàng Anh</v>
          </cell>
          <cell r="H628" t="str">
            <v>KL10-02-0332</v>
          </cell>
          <cell r="I628">
            <v>5</v>
          </cell>
        </row>
        <row r="629">
          <cell r="C629">
            <v>2005190495</v>
          </cell>
          <cell r="D629" t="str">
            <v>10DHTP3</v>
          </cell>
          <cell r="E629" t="str">
            <v>Nghiên cứu quy trình sản xuất kem sữa chua</v>
          </cell>
          <cell r="F629" t="str">
            <v>Trần Đức Duy</v>
          </cell>
          <cell r="G629" t="str">
            <v>Nguyễn Hoàng Anh</v>
          </cell>
          <cell r="H629" t="str">
            <v>KL10-02-0332</v>
          </cell>
          <cell r="I629">
            <v>5</v>
          </cell>
        </row>
        <row r="630">
          <cell r="C630">
            <v>2005191209</v>
          </cell>
          <cell r="D630" t="str">
            <v>10DHTP4</v>
          </cell>
          <cell r="E630" t="str">
            <v>Khảo sát quá trình trích ly polyphenol từ lá na Thái dưới sự hỗ trợ vi sóng, siêu âm và ứng dụng chúng trong sản xuất trà na Thái đóng lon</v>
          </cell>
          <cell r="F630" t="str">
            <v>Trần Đức Duy</v>
          </cell>
          <cell r="G630" t="str">
            <v>Nguyễn Thị Phượng</v>
          </cell>
          <cell r="H630" t="str">
            <v>KL10-01-0330</v>
          </cell>
          <cell r="I630">
            <v>3</v>
          </cell>
        </row>
        <row r="631">
          <cell r="C631">
            <v>2005191029</v>
          </cell>
          <cell r="D631" t="str">
            <v>10DHTP4</v>
          </cell>
          <cell r="E631" t="str">
            <v>Khảo sát quá trình trích ly polyphenol từ lá na Thái dưới sự hỗ trợ vi sóng, siêu âm và ứng dụng chúng trong sản xuất trà na Thái đóng lon</v>
          </cell>
          <cell r="F631" t="str">
            <v>Trần Đức Duy</v>
          </cell>
          <cell r="G631" t="str">
            <v>Nguyễn Thị Phượng</v>
          </cell>
          <cell r="H631" t="str">
            <v>KL10-01-0330</v>
          </cell>
          <cell r="I631">
            <v>3</v>
          </cell>
        </row>
        <row r="632">
          <cell r="C632">
            <v>2005191030</v>
          </cell>
          <cell r="D632" t="str">
            <v>10DHTP5</v>
          </cell>
          <cell r="E632" t="str">
            <v>Khảo sát quá trình trích ly polyphenol và vitamin C từ quả trâm Syzygium cumini dưới sự hỗ trợ vi sóng và sóng siêu âm</v>
          </cell>
          <cell r="F632" t="str">
            <v>Trần Đức Duy</v>
          </cell>
          <cell r="G632" t="str">
            <v>Nguyễn Thị Phượng</v>
          </cell>
          <cell r="H632" t="str">
            <v>KL10-01-0331</v>
          </cell>
          <cell r="I632">
            <v>3</v>
          </cell>
        </row>
        <row r="633">
          <cell r="C633">
            <v>2005190729</v>
          </cell>
          <cell r="D633" t="str">
            <v>10DHTP5</v>
          </cell>
          <cell r="E633" t="str">
            <v>Khảo sát quá trình trích ly polyphenol và vitamin C từ quả trâm Syzygium cumini dưới sự hỗ trợ vi sóng và sóng siêu âm</v>
          </cell>
          <cell r="F633" t="str">
            <v>Trần Đức Duy</v>
          </cell>
          <cell r="G633" t="str">
            <v>Nguyễn Thị Phượng</v>
          </cell>
          <cell r="H633" t="str">
            <v>KL10-01-0331</v>
          </cell>
          <cell r="I633">
            <v>3</v>
          </cell>
        </row>
        <row r="634">
          <cell r="C634">
            <v>2005190683</v>
          </cell>
          <cell r="D634" t="str">
            <v>10DHTP5</v>
          </cell>
          <cell r="E634" t="str">
            <v>Nghiên cứu qui trình sản xuất sa tế dế</v>
          </cell>
          <cell r="F634" t="str">
            <v>Trần Quyết Thắng</v>
          </cell>
          <cell r="H634" t="str">
            <v>KL10-02-0347</v>
          </cell>
          <cell r="I634" t="str">
            <v>KBC</v>
          </cell>
        </row>
        <row r="635">
          <cell r="C635">
            <v>2005190790</v>
          </cell>
          <cell r="D635" t="str">
            <v>10DHTP8</v>
          </cell>
          <cell r="E635" t="str">
            <v>Nghiên cứu qui trình sản xuất sa tế dế</v>
          </cell>
          <cell r="F635" t="str">
            <v>Trần Quyết Thắng</v>
          </cell>
          <cell r="H635" t="str">
            <v>KL10-02-0347</v>
          </cell>
          <cell r="I635" t="str">
            <v>KBC</v>
          </cell>
        </row>
        <row r="636">
          <cell r="C636">
            <v>2005190370</v>
          </cell>
          <cell r="D636" t="str">
            <v>10DHTP8</v>
          </cell>
          <cell r="E636" t="str">
            <v>Nghiên cứu qui trình sản xuất dế xiên que tẩm bột ăn liền</v>
          </cell>
          <cell r="F636" t="str">
            <v>Trần Quyết Thắng</v>
          </cell>
          <cell r="H636" t="str">
            <v>KL10-02-0349</v>
          </cell>
          <cell r="I636" t="str">
            <v>KBC</v>
          </cell>
        </row>
        <row r="637">
          <cell r="C637">
            <v>2005190371</v>
          </cell>
          <cell r="D637" t="str">
            <v>10DHTP6</v>
          </cell>
          <cell r="E637" t="str">
            <v>Nghiên cứu qui trình sản xuất dế xiên que tẩm bột ăn liền</v>
          </cell>
          <cell r="F637" t="str">
            <v>Trần Quyết Thắng</v>
          </cell>
          <cell r="H637" t="str">
            <v>KL10-02-0349</v>
          </cell>
          <cell r="I637" t="str">
            <v>KBC</v>
          </cell>
        </row>
        <row r="638">
          <cell r="C638">
            <v>2005190718</v>
          </cell>
          <cell r="D638" t="str">
            <v>10DHTP4</v>
          </cell>
          <cell r="E638" t="str">
            <v>Nghiên cứu qui trình sản xuất đồ hộp canh rong biển hải sản</v>
          </cell>
          <cell r="F638" t="str">
            <v>Trần Quyết Thắng</v>
          </cell>
          <cell r="G638" t="str">
            <v>Huỳnh Thái Nguyên</v>
          </cell>
          <cell r="H638" t="str">
            <v>KL10-02-0351</v>
          </cell>
          <cell r="I638">
            <v>17</v>
          </cell>
        </row>
        <row r="639">
          <cell r="C639">
            <v>2005190209</v>
          </cell>
          <cell r="D639" t="str">
            <v>10DHTP4</v>
          </cell>
          <cell r="E639" t="str">
            <v>Nghiên cứu qui trình sản xuất đồ hộp canh rong biển hải sản</v>
          </cell>
          <cell r="F639" t="str">
            <v>Trần Quyết Thắng</v>
          </cell>
          <cell r="G639" t="str">
            <v>Huỳnh Thái Nguyên</v>
          </cell>
          <cell r="H639" t="str">
            <v>KL10-02-0351</v>
          </cell>
          <cell r="I639">
            <v>17</v>
          </cell>
        </row>
        <row r="640">
          <cell r="C640">
            <v>2005190851</v>
          </cell>
          <cell r="D640" t="str">
            <v>10DHTP8</v>
          </cell>
          <cell r="E640" t="str">
            <v>Nghiên cứu qui trình sản xuất chả ốc nhồi ống lam</v>
          </cell>
          <cell r="F640" t="str">
            <v>Trần Quyết Thắng</v>
          </cell>
          <cell r="G640" t="str">
            <v>Lê Thị Thúy Hằng</v>
          </cell>
          <cell r="H640" t="str">
            <v>KL10-02-0352</v>
          </cell>
          <cell r="I640">
            <v>17</v>
          </cell>
        </row>
        <row r="641">
          <cell r="C641">
            <v>2005190857</v>
          </cell>
          <cell r="D641" t="str">
            <v>10DHTP8</v>
          </cell>
          <cell r="E641" t="str">
            <v>Nghiên cứu qui trình sản xuất chả ốc nhồi ống lam</v>
          </cell>
          <cell r="F641" t="str">
            <v>Trần Quyết Thắng</v>
          </cell>
          <cell r="G641" t="str">
            <v>Lê Thị Thúy Hằng</v>
          </cell>
          <cell r="H641" t="str">
            <v>KL10-02-0352</v>
          </cell>
          <cell r="I641">
            <v>17</v>
          </cell>
        </row>
        <row r="642">
          <cell r="C642">
            <v>2005191203</v>
          </cell>
          <cell r="D642" t="str">
            <v>10DHTP5</v>
          </cell>
          <cell r="E642" t="str">
            <v>Nghiên cứu qui trình sản xuất bột dinh dưỡng từ dế, bước đầu thử nghiệm trên sản phẩm bánh bích qui</v>
          </cell>
          <cell r="F642" t="str">
            <v>Trần Quyết Thắng</v>
          </cell>
          <cell r="G642" t="str">
            <v>Phạm Viết Nam</v>
          </cell>
          <cell r="H642" t="str">
            <v>KL10-02-0343</v>
          </cell>
          <cell r="I642">
            <v>15</v>
          </cell>
        </row>
        <row r="643">
          <cell r="C643">
            <v>2005191199</v>
          </cell>
          <cell r="D643" t="str">
            <v>10DHTP7</v>
          </cell>
          <cell r="E643" t="str">
            <v>Nghiên cứu qui trình sản xuất bột dinh dưỡng từ dế, bước đầu thử nghiệm trên sản phẩm bánh bích qui</v>
          </cell>
          <cell r="F643" t="str">
            <v>Trần Quyết Thắng</v>
          </cell>
          <cell r="G643" t="str">
            <v>Phạm Viết Nam</v>
          </cell>
          <cell r="H643" t="str">
            <v>KL10-02-0343</v>
          </cell>
          <cell r="I643">
            <v>15</v>
          </cell>
        </row>
        <row r="644">
          <cell r="C644">
            <v>2005190253</v>
          </cell>
          <cell r="D644" t="str">
            <v>10DHTP7</v>
          </cell>
          <cell r="E644" t="str">
            <v>Nghiên cứu qui trình sản xuất bột dinh dưỡng từ dế, bước đầu thử nghiệm trên sản phẩm bánh bích qui</v>
          </cell>
          <cell r="F644" t="str">
            <v>Trần Quyết Thắng</v>
          </cell>
          <cell r="G644" t="str">
            <v>Phạm Viết Nam</v>
          </cell>
          <cell r="H644" t="str">
            <v>KL10-02-0343</v>
          </cell>
          <cell r="I644">
            <v>15</v>
          </cell>
        </row>
        <row r="645">
          <cell r="C645">
            <v>2022190245</v>
          </cell>
          <cell r="D645" t="str">
            <v>10DHDB2</v>
          </cell>
          <cell r="E645" t="str">
            <v>Nghiên cứu qui trình sản xuất dế chiên lá chanh ăn liền</v>
          </cell>
          <cell r="F645" t="str">
            <v>Trần Quyết Thắng</v>
          </cell>
          <cell r="G645" t="str">
            <v>Lâm Thế Hải</v>
          </cell>
          <cell r="H645" t="str">
            <v>KL10-02-0345</v>
          </cell>
          <cell r="I645">
            <v>12</v>
          </cell>
        </row>
        <row r="646">
          <cell r="C646">
            <v>2005191115</v>
          </cell>
          <cell r="D646" t="str">
            <v>10DHTP9</v>
          </cell>
          <cell r="E646" t="str">
            <v>Nghiên cứu qui trình sản xuất dế chiên lá chanh ăn liền</v>
          </cell>
          <cell r="F646" t="str">
            <v>Trần Quyết Thắng</v>
          </cell>
          <cell r="G646" t="str">
            <v>Lâm Thế Hải</v>
          </cell>
          <cell r="H646" t="str">
            <v>KL10-02-0345</v>
          </cell>
          <cell r="I646">
            <v>12</v>
          </cell>
        </row>
        <row r="647">
          <cell r="C647">
            <v>2005190348</v>
          </cell>
          <cell r="D647" t="str">
            <v>10DHTP9</v>
          </cell>
          <cell r="E647" t="str">
            <v>Nghiên cứu qui trình sản xuất dế sấy vị phô mai ăn liền</v>
          </cell>
          <cell r="F647" t="str">
            <v>Trần Quyết Thắng</v>
          </cell>
          <cell r="G647" t="str">
            <v>Lâm Thế Hải</v>
          </cell>
          <cell r="H647" t="str">
            <v>KL10-02-0346</v>
          </cell>
          <cell r="I647">
            <v>12</v>
          </cell>
        </row>
        <row r="648">
          <cell r="C648">
            <v>2005191515</v>
          </cell>
          <cell r="D648" t="str">
            <v>10DHTP9</v>
          </cell>
          <cell r="E648" t="str">
            <v>Nghiên cứu qui trình sản xuất dế sấy vị phô mai ăn liền</v>
          </cell>
          <cell r="F648" t="str">
            <v>Trần Quyết Thắng</v>
          </cell>
          <cell r="G648" t="str">
            <v>Lâm Thế Hải</v>
          </cell>
          <cell r="H648" t="str">
            <v>KL10-02-0346</v>
          </cell>
          <cell r="I648">
            <v>12</v>
          </cell>
        </row>
        <row r="649">
          <cell r="C649">
            <v>2005191150</v>
          </cell>
          <cell r="D649" t="str">
            <v>10DHTP7</v>
          </cell>
          <cell r="E649" t="str">
            <v>Nghiên cứu qui trình sản xuất dế chiên xả ớt</v>
          </cell>
          <cell r="F649" t="str">
            <v>Trần Quyết Thắng</v>
          </cell>
          <cell r="G649" t="str">
            <v>Nguyễn Phan Khánh Hòa</v>
          </cell>
          <cell r="H649" t="str">
            <v>KL10-02-0348</v>
          </cell>
          <cell r="I649">
            <v>7</v>
          </cell>
        </row>
        <row r="650">
          <cell r="C650">
            <v>2005190647</v>
          </cell>
          <cell r="D650" t="str">
            <v>10DHTP5</v>
          </cell>
          <cell r="E650" t="str">
            <v>Nghiên cứu qui trình sản xuất dế chiên xả ớt</v>
          </cell>
          <cell r="F650" t="str">
            <v>Trần Quyết Thắng</v>
          </cell>
          <cell r="G650" t="str">
            <v>Nguyễn Phan Khánh Hòa</v>
          </cell>
          <cell r="H650" t="str">
            <v>KL10-02-0348</v>
          </cell>
          <cell r="I650">
            <v>7</v>
          </cell>
        </row>
        <row r="651">
          <cell r="C651">
            <v>2022190047</v>
          </cell>
          <cell r="D651" t="str">
            <v>10DHDB2</v>
          </cell>
          <cell r="E651" t="str">
            <v>Nghiên cứu qui trình sản xuất dế cháy tỏi ăn liền</v>
          </cell>
          <cell r="F651" t="str">
            <v>Trần Quyết Thắng</v>
          </cell>
          <cell r="G651" t="str">
            <v>Phạm Thị Thùy Dương</v>
          </cell>
          <cell r="H651" t="str">
            <v>KL10-02-0344</v>
          </cell>
          <cell r="I651">
            <v>4</v>
          </cell>
        </row>
        <row r="652">
          <cell r="C652">
            <v>2005191200</v>
          </cell>
          <cell r="D652" t="str">
            <v>10DHTP7</v>
          </cell>
          <cell r="E652" t="str">
            <v>Nghiên cứu qui trình sản xuất dế cháy tỏi ăn liền</v>
          </cell>
          <cell r="F652" t="str">
            <v>Trần Quyết Thắng</v>
          </cell>
          <cell r="G652" t="str">
            <v>Phạm Thị Thùy Dương</v>
          </cell>
          <cell r="H652" t="str">
            <v>KL10-02-0344</v>
          </cell>
          <cell r="I652">
            <v>4</v>
          </cell>
        </row>
        <row r="653">
          <cell r="C653">
            <v>2022180081</v>
          </cell>
          <cell r="D653" t="str">
            <v>09DHDB1</v>
          </cell>
          <cell r="E653" t="str">
            <v>Nghiên cứu qui trình sản xuất nhộng tằm lá chanh ăn liền</v>
          </cell>
          <cell r="F653" t="str">
            <v>Trần Quyết Thắng</v>
          </cell>
          <cell r="G653" t="str">
            <v>Phạm Thị Thùy Dương</v>
          </cell>
          <cell r="H653" t="str">
            <v>KL10-02-0350</v>
          </cell>
          <cell r="I653">
            <v>4</v>
          </cell>
        </row>
        <row r="654">
          <cell r="C654">
            <v>2005190196</v>
          </cell>
          <cell r="D654" t="str">
            <v>10DHTP7</v>
          </cell>
          <cell r="E654" t="str">
            <v>Nghiên cứu qui trình sản xuất nhộng tằm lá chanh ăn liền</v>
          </cell>
          <cell r="F654" t="str">
            <v>Trần Quyết Thắng</v>
          </cell>
          <cell r="G654" t="str">
            <v>Phạm Thị Thùy Dương</v>
          </cell>
          <cell r="H654" t="str">
            <v>KL10-02-0350</v>
          </cell>
          <cell r="I654">
            <v>4</v>
          </cell>
        </row>
        <row r="655">
          <cell r="C655">
            <v>2005191532</v>
          </cell>
          <cell r="D655" t="str">
            <v>10DHTP10</v>
          </cell>
          <cell r="E655" t="str">
            <v>Nghiên cứu phát triển sản phẩm Bánh cốm nhân đậu xanh dừa</v>
          </cell>
          <cell r="F655" t="str">
            <v>Trần Thị Cúc Phương</v>
          </cell>
          <cell r="G655" t="str">
            <v>Nguyễn Thị Ngọc Hoài</v>
          </cell>
          <cell r="H655" t="str">
            <v>KL10-02-0353</v>
          </cell>
          <cell r="I655">
            <v>13</v>
          </cell>
        </row>
        <row r="656">
          <cell r="C656">
            <v>2005190597</v>
          </cell>
          <cell r="D656" t="str">
            <v>10DHTP10</v>
          </cell>
          <cell r="E656" t="str">
            <v>Nghiên cứu phát triển sản phẩm Bánh cốm nhân hạt sen</v>
          </cell>
          <cell r="F656" t="str">
            <v>Trần Thị Cúc Phương</v>
          </cell>
          <cell r="G656" t="str">
            <v>Nguyễn Thị Ngọc Hoài</v>
          </cell>
          <cell r="H656" t="str">
            <v>KL10-02-0354</v>
          </cell>
          <cell r="I656">
            <v>13</v>
          </cell>
        </row>
        <row r="657">
          <cell r="C657">
            <v>2005191620</v>
          </cell>
          <cell r="D657" t="str">
            <v>10DHTP12</v>
          </cell>
          <cell r="E657" t="str">
            <v>Nghiên cứu phát triển sản phẩm bánh Pía kim sa thập cẩm</v>
          </cell>
          <cell r="F657" t="str">
            <v>Trần Thị Cúc Phương</v>
          </cell>
          <cell r="G657" t="str">
            <v>Nguyễn Thị Ngọc Hoài</v>
          </cell>
          <cell r="H657" t="str">
            <v>KL10-02-0355</v>
          </cell>
          <cell r="I657">
            <v>13</v>
          </cell>
        </row>
        <row r="658">
          <cell r="C658">
            <v>2005190094</v>
          </cell>
          <cell r="D658" t="str">
            <v>10DHTP10</v>
          </cell>
          <cell r="E658" t="str">
            <v>Nghiên cứu quy trình công nghệ sản xuất nấm mối đen kho tiêu đóng lon</v>
          </cell>
          <cell r="F658" t="str">
            <v>Trần Thị Cúc Phương</v>
          </cell>
          <cell r="G658" t="str">
            <v>Nguyễn Thị Ngọc Hoài</v>
          </cell>
          <cell r="H658" t="str">
            <v>KL10-02-0356</v>
          </cell>
          <cell r="I658">
            <v>13</v>
          </cell>
        </row>
        <row r="659">
          <cell r="C659">
            <v>2005190528</v>
          </cell>
          <cell r="D659" t="str">
            <v>10DHTP10</v>
          </cell>
          <cell r="E659" t="str">
            <v>Nghiên cứu quy trình công nghệ sản xuất nấm mối đen kho tiêu đóng lon</v>
          </cell>
          <cell r="F659" t="str">
            <v>Trần Thị Cúc Phương</v>
          </cell>
          <cell r="G659" t="str">
            <v>Nguyễn Thị Ngọc Hoài</v>
          </cell>
          <cell r="H659" t="str">
            <v>KL10-02-0356</v>
          </cell>
          <cell r="I659">
            <v>13</v>
          </cell>
        </row>
        <row r="660">
          <cell r="C660">
            <v>2005191228</v>
          </cell>
          <cell r="D660" t="str">
            <v>10DHTP11</v>
          </cell>
          <cell r="E660" t="str">
            <v>Nghiên cứu quy trình công nghệ sản xuất bột dừa và thử nghiệm bột dừa trong sản xuất bánh không gluten</v>
          </cell>
          <cell r="F660" t="str">
            <v>Trần Thị Cúc Phương</v>
          </cell>
          <cell r="G660" t="str">
            <v>Nguyễn Thị Mỹ Lệ</v>
          </cell>
          <cell r="H660" t="str">
            <v>KL10-02-0359</v>
          </cell>
          <cell r="I660">
            <v>7</v>
          </cell>
        </row>
        <row r="661">
          <cell r="C661">
            <v>2005190157</v>
          </cell>
          <cell r="D661" t="str">
            <v>10DHTP11</v>
          </cell>
          <cell r="E661" t="str">
            <v>Nghiên cứu quy trình công nghệ sản xuất bột dừa và thử nghiệm bột dừa trong sản xuất bánh không gluten</v>
          </cell>
          <cell r="F661" t="str">
            <v>Trần Thị Cúc Phương</v>
          </cell>
          <cell r="G661" t="str">
            <v>Nguyễn Thị Mỹ Lệ</v>
          </cell>
          <cell r="H661" t="str">
            <v>KL10-02-0359</v>
          </cell>
          <cell r="I661">
            <v>7</v>
          </cell>
        </row>
        <row r="662">
          <cell r="C662">
            <v>2005191175</v>
          </cell>
          <cell r="D662" t="str">
            <v>10DHTP11</v>
          </cell>
          <cell r="E662" t="str">
            <v>Nghiên cứu quy trình công nghệ sản xuất bột dừa và thử nghiệm bột dừa trong sản xuất bánh không gluten</v>
          </cell>
          <cell r="F662" t="str">
            <v>Trần Thị Cúc Phương</v>
          </cell>
          <cell r="G662" t="str">
            <v>Nguyễn Thị Mỹ Lệ</v>
          </cell>
          <cell r="H662" t="str">
            <v>KL10-02-0359</v>
          </cell>
          <cell r="I662">
            <v>7</v>
          </cell>
        </row>
        <row r="663">
          <cell r="C663">
            <v>2005191604</v>
          </cell>
          <cell r="D663" t="str">
            <v>10DHTP12</v>
          </cell>
          <cell r="E663" t="str">
            <v>Nghiên cứu quy trình công nghệ sản xuất mứt nhuyễn mãng cầu xiêm</v>
          </cell>
          <cell r="F663" t="str">
            <v>Trần Thị Cúc Phương</v>
          </cell>
          <cell r="G663" t="str">
            <v>Nguyễn Thị Mỹ Lệ</v>
          </cell>
          <cell r="H663" t="str">
            <v>KL10-02-0360</v>
          </cell>
          <cell r="I663">
            <v>7</v>
          </cell>
        </row>
        <row r="664">
          <cell r="C664">
            <v>2005191177</v>
          </cell>
          <cell r="D664" t="str">
            <v>10DHTP11</v>
          </cell>
          <cell r="E664" t="str">
            <v>Nghiên cứu quy trình công nghệ sản xuất mứt nhuyễn mãng cầu xiêm</v>
          </cell>
          <cell r="F664" t="str">
            <v>Trần Thị Cúc Phương</v>
          </cell>
          <cell r="G664" t="str">
            <v>Nguyễn Thị Mỹ Lệ</v>
          </cell>
          <cell r="H664" t="str">
            <v>KL10-02-0360</v>
          </cell>
          <cell r="I664">
            <v>7</v>
          </cell>
        </row>
        <row r="665">
          <cell r="C665">
            <v>2005191220</v>
          </cell>
          <cell r="D665" t="str">
            <v>10DHTP5</v>
          </cell>
          <cell r="E665" t="str">
            <v>Nghiên cứu quy trình công nghệ sản xuất nấm mối đen sốt cà đóng lon</v>
          </cell>
          <cell r="F665" t="str">
            <v>Trần Thị Cúc Phương</v>
          </cell>
          <cell r="G665" t="str">
            <v>Đào Thị Tuyết Mai</v>
          </cell>
          <cell r="H665" t="str">
            <v>KL10-02-0357</v>
          </cell>
          <cell r="I665">
            <v>6</v>
          </cell>
        </row>
        <row r="666">
          <cell r="C666">
            <v>2005191093</v>
          </cell>
          <cell r="D666" t="str">
            <v>10DHTP1</v>
          </cell>
          <cell r="E666" t="str">
            <v>Nghiên cứu quy trình công nghệ sản xuất nấm mối đen sốt cà đóng lon</v>
          </cell>
          <cell r="F666" t="str">
            <v>Trần Thị Cúc Phương</v>
          </cell>
          <cell r="G666" t="str">
            <v>Đào Thị Tuyết Mai</v>
          </cell>
          <cell r="H666" t="str">
            <v>KL10-02-0357</v>
          </cell>
          <cell r="I666">
            <v>6</v>
          </cell>
        </row>
        <row r="667">
          <cell r="C667">
            <v>2005190470</v>
          </cell>
          <cell r="D667" t="str">
            <v>10DHTP2</v>
          </cell>
          <cell r="E667" t="str">
            <v>Nghiên cứu quy trình công nghệ sản xuất nấm mối đen sa tế đóng lon</v>
          </cell>
          <cell r="F667" t="str">
            <v>Trần Thị Cúc Phương</v>
          </cell>
          <cell r="G667" t="str">
            <v>Đào Thị Tuyết Mai</v>
          </cell>
          <cell r="H667" t="str">
            <v>KL10-02-0358</v>
          </cell>
          <cell r="I667">
            <v>6</v>
          </cell>
        </row>
        <row r="668">
          <cell r="C668">
            <v>2005191315</v>
          </cell>
          <cell r="D668" t="str">
            <v>10DHTP10</v>
          </cell>
          <cell r="E668" t="str">
            <v>Nghiên cứu quy trình công nghệ sản xuất nấm mối đen sa tế đóng lon</v>
          </cell>
          <cell r="F668" t="str">
            <v>Trần Thị Cúc Phương</v>
          </cell>
          <cell r="G668" t="str">
            <v>Đào Thị Tuyết Mai</v>
          </cell>
          <cell r="H668" t="str">
            <v>KL10-02-0358</v>
          </cell>
          <cell r="I668">
            <v>6</v>
          </cell>
        </row>
        <row r="669">
          <cell r="C669">
            <v>2005190446</v>
          </cell>
          <cell r="D669" t="str">
            <v>10DHTP2</v>
          </cell>
          <cell r="E669" t="str">
            <v>Nghiên cứu quy trình sản xuất mứt sấy dẻo từ vỏ trái thanh long ruột đỏ</v>
          </cell>
          <cell r="F669" t="str">
            <v>Vũ Thị Hường</v>
          </cell>
          <cell r="G669" t="str">
            <v>Lâm Thế Hải</v>
          </cell>
          <cell r="H669" t="str">
            <v>KL10-02-0362</v>
          </cell>
          <cell r="I669">
            <v>12</v>
          </cell>
        </row>
        <row r="670">
          <cell r="C670">
            <v>2005191300</v>
          </cell>
          <cell r="D670" t="str">
            <v>10DHTP3</v>
          </cell>
          <cell r="E670" t="str">
            <v>Nghiên cứu quy trình sản xuất mứt sấy dẻo từ vỏ trái thanh long ruột đỏ</v>
          </cell>
          <cell r="F670" t="str">
            <v>Vũ Thị Hường</v>
          </cell>
          <cell r="G670" t="str">
            <v>Lâm Thế Hải</v>
          </cell>
          <cell r="H670" t="str">
            <v>KL10-02-0362</v>
          </cell>
          <cell r="I670">
            <v>12</v>
          </cell>
        </row>
        <row r="671">
          <cell r="C671">
            <v>2005191525</v>
          </cell>
          <cell r="D671" t="str">
            <v>10DHTP12</v>
          </cell>
          <cell r="E671" t="str">
            <v>Nghiên cứu quy trình công nghệ sản xuất nước giải khát có gas từ trái thanh long ruột đỏ hương bạc hà (Hylocereus costaricensis)</v>
          </cell>
          <cell r="F671" t="str">
            <v>Vũ Thị Hường</v>
          </cell>
          <cell r="G671" t="str">
            <v>Đinh Thị Hải Thuận</v>
          </cell>
          <cell r="H671" t="str">
            <v>KL10-01-0361</v>
          </cell>
          <cell r="I671">
            <v>11</v>
          </cell>
        </row>
        <row r="672">
          <cell r="C672">
            <v>2005191214</v>
          </cell>
          <cell r="D672" t="str">
            <v>10DHTP3</v>
          </cell>
          <cell r="E672" t="str">
            <v>Nghiên cứu quy trình công nghệ sản xuất nước giải khát có gas từ trái thanh long ruột đỏ hương bạc hà (Hylocereus costaricensis)</v>
          </cell>
          <cell r="F672" t="str">
            <v>Vũ Thị Hường</v>
          </cell>
          <cell r="G672" t="str">
            <v>Đinh Thị Hải Thuận</v>
          </cell>
          <cell r="H672" t="str">
            <v>KL10-01-0361</v>
          </cell>
          <cell r="I672">
            <v>11</v>
          </cell>
        </row>
        <row r="673">
          <cell r="C673">
            <v>2005191213</v>
          </cell>
          <cell r="D673" t="str">
            <v>10DHTP12</v>
          </cell>
          <cell r="E673" t="str">
            <v>Nghiên cứu quy trình công nghệ sản xuất bánh cookies bổ sung bột hạt Konia</v>
          </cell>
          <cell r="F673" t="str">
            <v>Vũ Thị Hường</v>
          </cell>
          <cell r="G673" t="str">
            <v>Nguyễn Thị Mỹ Lệ</v>
          </cell>
          <cell r="H673" t="str">
            <v>KL10-02-0363</v>
          </cell>
          <cell r="I673">
            <v>7</v>
          </cell>
        </row>
        <row r="674">
          <cell r="C674">
            <v>2005190248</v>
          </cell>
          <cell r="D674" t="str">
            <v>10DHTP1</v>
          </cell>
          <cell r="E674" t="str">
            <v>Nghiên cứu quy trình công nghệ sản xuất bánh cookies bổ sung bột hạt Konia</v>
          </cell>
          <cell r="F674" t="str">
            <v>Vũ Thị Hường</v>
          </cell>
          <cell r="G674" t="str">
            <v>Nguyễn Thị Mỹ Lệ</v>
          </cell>
          <cell r="H674" t="str">
            <v>KL10-02-0363</v>
          </cell>
          <cell r="I674">
            <v>7</v>
          </cell>
        </row>
        <row r="675">
          <cell r="C675">
            <v>2005190631</v>
          </cell>
          <cell r="D675" t="str">
            <v>10DHTP10</v>
          </cell>
          <cell r="E675" t="str">
            <v>Nghiên cứu quy trình công nghệ sản xuất bột hạt Bơ</v>
          </cell>
          <cell r="F675" t="str">
            <v>Vũ Thị Hường</v>
          </cell>
          <cell r="G675" t="str">
            <v>Nguyễn Thị Mỹ Lệ</v>
          </cell>
          <cell r="H675" t="str">
            <v>KL10-02-0364</v>
          </cell>
          <cell r="I675">
            <v>7</v>
          </cell>
        </row>
        <row r="676">
          <cell r="C676">
            <v>2005191012</v>
          </cell>
          <cell r="D676" t="str">
            <v>10DHTP11</v>
          </cell>
          <cell r="E676" t="str">
            <v>Nghiên cứu quy trình công nghệ sản xuất bột hạt Bơ</v>
          </cell>
          <cell r="F676" t="str">
            <v>Vũ Thị Hường</v>
          </cell>
          <cell r="G676" t="str">
            <v>Nguyễn Thị Mỹ Lệ</v>
          </cell>
          <cell r="H676" t="str">
            <v>KL10-02-0364</v>
          </cell>
          <cell r="I676">
            <v>7</v>
          </cell>
        </row>
        <row r="677">
          <cell r="C677">
            <v>2005190491</v>
          </cell>
          <cell r="D677" t="str">
            <v>10DHTP6</v>
          </cell>
          <cell r="E677" t="str">
            <v>Nghiên cứu quy trình sản xuất bánh phồng thanh long hạt sen</v>
          </cell>
          <cell r="F677" t="str">
            <v>Vũ Thị Hường</v>
          </cell>
          <cell r="G677" t="str">
            <v>Dương Hữu Huy</v>
          </cell>
          <cell r="H677" t="str">
            <v>KL10-02-0365</v>
          </cell>
          <cell r="I677">
            <v>6</v>
          </cell>
        </row>
        <row r="678">
          <cell r="C678">
            <v>2005190830</v>
          </cell>
          <cell r="D678" t="str">
            <v>10DHTP6</v>
          </cell>
          <cell r="E678" t="str">
            <v>Nghiên cứu quy trình sản xuất bánh phồng thanh long hạt sen</v>
          </cell>
          <cell r="F678" t="str">
            <v>Vũ Thị Hường</v>
          </cell>
          <cell r="G678" t="str">
            <v>Dương Hữu Huy</v>
          </cell>
          <cell r="H678" t="str">
            <v>KL10-02-0365</v>
          </cell>
          <cell r="I678">
            <v>6</v>
          </cell>
        </row>
        <row r="679">
          <cell r="C679">
            <v>2005190386</v>
          </cell>
          <cell r="D679" t="str">
            <v>10DHTP6</v>
          </cell>
          <cell r="E679" t="str">
            <v>Nghiên cứu công nghệ sản xuất bột dinh dưỡng từ hạt đác</v>
          </cell>
          <cell r="F679" t="str">
            <v>Vũ Thị Hường</v>
          </cell>
          <cell r="G679" t="str">
            <v>Đào Thị Tuyết Mai</v>
          </cell>
          <cell r="H679" t="str">
            <v>KL10-01-0366</v>
          </cell>
          <cell r="I679">
            <v>6</v>
          </cell>
        </row>
        <row r="680">
          <cell r="C680">
            <v>2005190811</v>
          </cell>
          <cell r="D680" t="str">
            <v>10DHTP4</v>
          </cell>
          <cell r="E680" t="str">
            <v>Nghiên cứu công nghệ sản xuất bột dinh dưỡng từ hạt đác</v>
          </cell>
          <cell r="F680" t="str">
            <v>Vũ Thị Hường</v>
          </cell>
          <cell r="G680" t="str">
            <v>Đào Thị Tuyết Mai</v>
          </cell>
          <cell r="H680" t="str">
            <v>KL10-01-0366</v>
          </cell>
          <cell r="I680">
            <v>6</v>
          </cell>
        </row>
        <row r="681">
          <cell r="C681">
            <v>2005191004</v>
          </cell>
          <cell r="D681" t="str">
            <v>10DHTP10</v>
          </cell>
          <cell r="E681" t="str">
            <v>Nghiên cứu công nghệ sản xuất bột dinh dưỡng từ hạt đác</v>
          </cell>
          <cell r="F681" t="str">
            <v>Vũ Thị Hường</v>
          </cell>
          <cell r="G681" t="str">
            <v>Đào Thị Tuyết Mai</v>
          </cell>
          <cell r="H681" t="str">
            <v>KL10-01-0366</v>
          </cell>
          <cell r="I681">
            <v>6</v>
          </cell>
        </row>
        <row r="682">
          <cell r="C682">
            <v>2005191311</v>
          </cell>
          <cell r="D682" t="str">
            <v>10DHTP6</v>
          </cell>
          <cell r="E682" t="str">
            <v>Nghiên cứu quy trình sản xuất bột gạo lức Amaranth (hạt dền đỏ)</v>
          </cell>
          <cell r="F682" t="str">
            <v>Vũ Thị Hường</v>
          </cell>
          <cell r="G682" t="str">
            <v>Phạm Thị Thùy Dương</v>
          </cell>
          <cell r="H682" t="str">
            <v>KL10-02-0367</v>
          </cell>
          <cell r="I682">
            <v>4</v>
          </cell>
        </row>
        <row r="683">
          <cell r="C683">
            <v>2005190570</v>
          </cell>
          <cell r="D683" t="str">
            <v>10DHTP6</v>
          </cell>
          <cell r="E683" t="str">
            <v>Nghiên cứu quy trình sản xuất bột gạo lức Amaranth (hạt dền đỏ)</v>
          </cell>
          <cell r="F683" t="str">
            <v>Vũ Thị Hường</v>
          </cell>
          <cell r="G683" t="str">
            <v>Phạm Thị Thùy Dương</v>
          </cell>
          <cell r="H683" t="str">
            <v>KL10-02-0367</v>
          </cell>
          <cell r="I683">
            <v>4</v>
          </cell>
        </row>
        <row r="684">
          <cell r="C684">
            <v>2005190438</v>
          </cell>
          <cell r="D684" t="str">
            <v>10DHTP6</v>
          </cell>
          <cell r="E684" t="str">
            <v>Nghiên cứu quy trình sản xuất bánh phồng hạt mít</v>
          </cell>
          <cell r="F684" t="str">
            <v>Vũ Thị Hường</v>
          </cell>
          <cell r="G684" t="str">
            <v>Lê Doãn Dũng</v>
          </cell>
          <cell r="H684" t="str">
            <v>KL10-02-0368</v>
          </cell>
          <cell r="I684">
            <v>4</v>
          </cell>
        </row>
        <row r="685">
          <cell r="C685">
            <v>2005190441</v>
          </cell>
          <cell r="D685" t="str">
            <v>10DHTP6</v>
          </cell>
          <cell r="E685" t="str">
            <v>Nghiên cứu quy trình sản xuất bánh phồng hạt mít</v>
          </cell>
          <cell r="F685" t="str">
            <v>Vũ Thị Hường</v>
          </cell>
          <cell r="G685" t="str">
            <v>Lê Doãn Dũng</v>
          </cell>
          <cell r="H685" t="str">
            <v>KL10-02-0368</v>
          </cell>
          <cell r="I685">
            <v>4</v>
          </cell>
        </row>
      </sheetData>
      <sheetData sheetId="1"/>
      <sheetData sheetId="2"/>
      <sheetData sheetId="3"/>
      <sheetData sheetId="4"/>
      <sheetData sheetId="5"/>
      <sheetData sheetId="6">
        <row r="1">
          <cell r="F1" t="str">
            <v>Mã đề tài: (Ví dụ:  KL10-02-0144, sinh viên phải đánh viết hoa và đúng định dạng như ví dụ)</v>
          </cell>
          <cell r="G1" t="str">
            <v>Báo cáo (bản PDF) - 10DH</v>
          </cell>
          <cell r="H1" t="str">
            <v>Báo cáo (bản word) - 10DH</v>
          </cell>
        </row>
        <row r="2">
          <cell r="F2" t="str">
            <v>KL10-02-0144 test</v>
          </cell>
          <cell r="G2" t="str">
            <v>https://drive.google.com/open?id=1VUMwGo68EaXknQeiMRaeL6-KYOI7-Iwd</v>
          </cell>
          <cell r="H2" t="str">
            <v>https://drive.google.com/open?id=1mJ5prkDDpOQ28SshTQIWhED6onC5vFP-</v>
          </cell>
        </row>
        <row r="3">
          <cell r="F3" t="str">
            <v>KL10-02-0220</v>
          </cell>
          <cell r="G3" t="str">
            <v>https://drive.google.com/open?id=1UaPngyAubBN2el10moL7gDgAX10PGe6m</v>
          </cell>
          <cell r="H3" t="str">
            <v>https://drive.google.com/open?id=1IORoS1J7zJp4SUtUlIvm8lI3Xvqv9nCM</v>
          </cell>
        </row>
        <row r="4">
          <cell r="F4" t="str">
            <v>KL10-02-0190</v>
          </cell>
          <cell r="G4" t="str">
            <v>https://drive.google.com/open?id=10nZjxOvh8LCmImDx_Vk9QJFTROAXhLrb</v>
          </cell>
          <cell r="H4" t="str">
            <v>https://drive.google.com/open?id=1EisZIf6pPTNPSwNmp_aGNWIU0wvsBwkG</v>
          </cell>
        </row>
        <row r="5">
          <cell r="F5" t="str">
            <v>KL10-02-0359</v>
          </cell>
          <cell r="G5" t="str">
            <v>https://drive.google.com/open?id=1xwrfLF_ADqmqx8Xgv_bZKjZsqUHJ-xRS</v>
          </cell>
          <cell r="H5" t="str">
            <v>https://drive.google.com/open?id=1fgv2nPASqA_GRMSN8NndS5NRraUkOUkK</v>
          </cell>
        </row>
        <row r="6">
          <cell r="F6" t="str">
            <v>KL10-03-0110</v>
          </cell>
          <cell r="G6" t="str">
            <v>https://drive.google.com/open?id=1WlCcPgv0jPHKnCR8ehtxZpRV_Vl2Ak9X</v>
          </cell>
          <cell r="H6" t="str">
            <v>https://drive.google.com/open?id=1jn6HOk57E1Oecpo9AYzC4JjZnNeBEzA0</v>
          </cell>
        </row>
        <row r="7">
          <cell r="F7" t="str">
            <v>KL10-03-0235</v>
          </cell>
          <cell r="G7" t="str">
            <v>https://drive.google.com/open?id=1MCICwb4JBOa4asFQSos46e-7ue50kW2t</v>
          </cell>
          <cell r="H7" t="str">
            <v>https://drive.google.com/open?id=1l_1bMNo1Xq49c9nZzTO0s0WOJeKzxSIp</v>
          </cell>
        </row>
        <row r="8">
          <cell r="F8" t="str">
            <v>KL10-01-0361</v>
          </cell>
          <cell r="G8" t="str">
            <v>https://drive.google.com/open?id=121sbxop5rSNRquQPjXOCtt6iZwq-fgq8</v>
          </cell>
          <cell r="H8" t="str">
            <v>https://drive.google.com/open?id=1uKpD8E896k7CtgbTj7Trq6pAXi3RECFu</v>
          </cell>
        </row>
        <row r="9">
          <cell r="F9" t="str">
            <v>KL10-02-0052</v>
          </cell>
          <cell r="G9" t="str">
            <v>https://drive.google.com/open?id=1B1hjgf7VdMmieQvzi0yzfTSZ8AABvEQY</v>
          </cell>
          <cell r="H9" t="str">
            <v>https://drive.google.com/open?id=1PuVB9WtbBKZtoDPamx1fMWFYxs2-L7xe</v>
          </cell>
        </row>
        <row r="10">
          <cell r="F10" t="str">
            <v>KL10-01-0330</v>
          </cell>
          <cell r="G10" t="str">
            <v>https://drive.google.com/open?id=17YM9aYDBUdlvM2cqN2-HeFhpx2RPM5Vs</v>
          </cell>
          <cell r="H10" t="str">
            <v>https://drive.google.com/open?id=19i8t_78UZOav1uzHkbD5EB6xCgEpaT3U</v>
          </cell>
        </row>
        <row r="11">
          <cell r="F11" t="str">
            <v>KL10-01-0040</v>
          </cell>
          <cell r="G11" t="str">
            <v>https://drive.google.com/open?id=1tuLHGLI5PpKu_rbfLH5uAbNKWkr9RwnZ</v>
          </cell>
          <cell r="H11" t="str">
            <v>https://drive.google.com/open?id=131ojXtSB7cluY-GhPGK0WkO-JYJ0hDUh</v>
          </cell>
        </row>
        <row r="12">
          <cell r="F12" t="str">
            <v>KL10-01-0041</v>
          </cell>
          <cell r="G12" t="str">
            <v>https://drive.google.com/open?id=1wjYGcEyr-7mjnUs-mFJja0h-Z_IM3KRY</v>
          </cell>
          <cell r="H12" t="str">
            <v>https://drive.google.com/open?id=1JAVLHjxa2hTGjSNiA3bsT5FdcMiWXYYt</v>
          </cell>
        </row>
        <row r="13">
          <cell r="F13" t="str">
            <v>KL10-02-0224</v>
          </cell>
          <cell r="G13" t="str">
            <v>https://drive.google.com/open?id=1Yp5jLWFhRR_ePNDhB87FRYEMHjl2YdiE</v>
          </cell>
          <cell r="H13" t="str">
            <v>https://drive.google.com/open?id=1FkQofyM-8HqJmw6K1NWMR3eG1hy3z2Q1</v>
          </cell>
        </row>
        <row r="14">
          <cell r="F14" t="str">
            <v>KL10-02-0222</v>
          </cell>
          <cell r="G14" t="str">
            <v>https://drive.google.com/open?id=19LSsVk3tTq5fzds5n_xmyuRSFhnSNCED</v>
          </cell>
          <cell r="H14" t="str">
            <v>https://drive.google.com/open?id=1U-ZHCoVe4AwVn46b5yZPFLQS9fMJxrvO</v>
          </cell>
        </row>
        <row r="15">
          <cell r="F15" t="str">
            <v>KL10-05-0323</v>
          </cell>
          <cell r="G15" t="str">
            <v>https://drive.google.com/open?id=1wDG-vNjM-uvPy5wHnRXilWnAdyxXIBfh</v>
          </cell>
          <cell r="H15" t="str">
            <v>https://drive.google.com/open?id=1z8Sc1W1f5etxOAYO0wKu0-H2uCpTl3rE</v>
          </cell>
        </row>
        <row r="16">
          <cell r="F16" t="str">
            <v>KL10-05-0322</v>
          </cell>
          <cell r="G16" t="str">
            <v>https://drive.google.com/open?id=1G9885sD25Gx9xp3SlP7XPDO96WNlqXyY</v>
          </cell>
          <cell r="H16" t="str">
            <v>https://drive.google.com/open?id=1RFd73l3wyXX3AYNhcTMJHYB1yQguxs7-</v>
          </cell>
        </row>
        <row r="17">
          <cell r="F17" t="str">
            <v>KL10-01-0331</v>
          </cell>
          <cell r="G17" t="str">
            <v>https://drive.google.com/open?id=1CSnwxwpU266z3VjoDQm6WnPzw-F6NLi4</v>
          </cell>
          <cell r="H17" t="str">
            <v>https://drive.google.com/open?id=1IZxnqExZAwofkwMLmF_eFuYKz61rUho4</v>
          </cell>
        </row>
        <row r="18">
          <cell r="F18" t="str">
            <v>KL10-03-0238</v>
          </cell>
          <cell r="G18" t="str">
            <v>https://drive.google.com/open?id=1gzn0eryucsO8Jqo50-IcQCOjqUy9jCzl</v>
          </cell>
          <cell r="H18" t="str">
            <v>https://drive.google.com/open?id=1gp390M48K5BJy4858K0tZWiUwhPRRUoU</v>
          </cell>
        </row>
        <row r="19">
          <cell r="F19" t="str">
            <v>KL10-01-0295</v>
          </cell>
          <cell r="G19" t="str">
            <v>https://drive.google.com/open?id=10j4TaVl-mHggByt-AQFgFkBefmLvnrFT</v>
          </cell>
          <cell r="H19" t="str">
            <v>https://drive.google.com/open?id=1dAdaykpoXlZB-3fOfTY8_G1KyIRrgvOp</v>
          </cell>
        </row>
        <row r="20">
          <cell r="F20" t="str">
            <v>KL10-02-0333</v>
          </cell>
          <cell r="G20" t="str">
            <v>https://drive.google.com/open?id=1SuicbPJzGJlLuJgifPf1HOhanLOiOnii</v>
          </cell>
          <cell r="H20" t="str">
            <v>https://drive.google.com/open?id=1i60b731Hdyn0Vc3Vw288alFEfkwzqHwN</v>
          </cell>
        </row>
        <row r="21">
          <cell r="F21" t="str">
            <v>KL10-03-0237</v>
          </cell>
          <cell r="G21" t="str">
            <v>https://drive.google.com/open?id=1U8ZiIDTFwjHIXfQHrhZYtlH5ho9sh8yp</v>
          </cell>
          <cell r="H21" t="str">
            <v>https://drive.google.com/open?id=1flgaondfzWqe7q1Acc2VEEbXw-DzwshM</v>
          </cell>
        </row>
        <row r="22">
          <cell r="F22" t="str">
            <v>KL10-02-0071</v>
          </cell>
          <cell r="G22" t="str">
            <v>https://drive.google.com/open?id=122bT5i0ZWp_QCWjrqqVD--63emwpgHKS</v>
          </cell>
          <cell r="H22" t="str">
            <v>https://drive.google.com/open?id=1jbYl8lCYJ7p3mCLusGmLjB1oHcVXtmqi</v>
          </cell>
        </row>
        <row r="23">
          <cell r="F23" t="str">
            <v>KL10-01-0145</v>
          </cell>
          <cell r="G23" t="str">
            <v>https://drive.google.com/open?id=1Dn2QXCeAfmeOHlDysXETfY6MRmYV9zcg</v>
          </cell>
          <cell r="H23" t="str">
            <v>https://drive.google.com/open?id=1PKl0B5g_0zfN3ahN_4Ug__2mHQsP_AtJ</v>
          </cell>
        </row>
        <row r="24">
          <cell r="F24" t="str">
            <v>KL10-05-0324</v>
          </cell>
          <cell r="G24" t="str">
            <v>https://drive.google.com/open?id=1ZluhbRqYCbdu4EUblICGS56IAVzOUuVL</v>
          </cell>
          <cell r="H24" t="str">
            <v>https://drive.google.com/open?id=1nso9XEEzvQWE78KWgLhshZ3nmaM_2XDz</v>
          </cell>
        </row>
        <row r="25">
          <cell r="F25" t="str">
            <v>KL10-01-0225</v>
          </cell>
          <cell r="G25" t="str">
            <v>https://drive.google.com/open?id=1kBC-FIvuJjIoLbe1Tj_qz1_pO9JL4pvk</v>
          </cell>
          <cell r="H25" t="str">
            <v>https://drive.google.com/open?id=1e4i2-FTuiX1Rf6nlK6Spum_5stWp2OpY</v>
          </cell>
        </row>
        <row r="26">
          <cell r="F26" t="str">
            <v>KL10-03-0104</v>
          </cell>
          <cell r="G26" t="str">
            <v>https://drive.google.com/open?id=10NNNI_CNV68_lOFx4NhvIS6nTm6naqlZ</v>
          </cell>
          <cell r="H26" t="str">
            <v>https://drive.google.com/open?id=1_Lpce0b9QmbBDAkXf9AwhLBxQJ2F8z1h</v>
          </cell>
        </row>
        <row r="27">
          <cell r="F27" t="str">
            <v>KL10-02-0229</v>
          </cell>
          <cell r="G27" t="str">
            <v>https://drive.google.com/open?id=104fYxy2_E17rsb3-Q5jy4vZwFy6EzfCF</v>
          </cell>
          <cell r="H27" t="str">
            <v>https://drive.google.com/open?id=1uunL5iJQOm9EeWl88s5jlBvJ2bYiHbLo</v>
          </cell>
        </row>
        <row r="28">
          <cell r="F28" t="str">
            <v>KL10-02-0073</v>
          </cell>
          <cell r="G28" t="str">
            <v>https://drive.google.com/open?id=1QzYiIx3fC-txeeYfRgRiXbmsTChKYF2d</v>
          </cell>
          <cell r="H28" t="str">
            <v>https://drive.google.com/open?id=12HFHwjNwLNTlsW0_R0j6EXdfmVk5E_Qw</v>
          </cell>
        </row>
        <row r="29">
          <cell r="F29" t="str">
            <v>KL10-03-0240</v>
          </cell>
          <cell r="G29" t="str">
            <v>https://drive.google.com/open?id=1Lf9sUXrflPrxxQsAtGyveJNpADr627hZ</v>
          </cell>
          <cell r="H29" t="str">
            <v>https://drive.google.com/open?id=1hPjFJcHSOxZ8cbePJwW20vbNjPyp2eSu</v>
          </cell>
        </row>
        <row r="30">
          <cell r="F30" t="str">
            <v>KL10-03-0239</v>
          </cell>
          <cell r="G30" t="str">
            <v>https://drive.google.com/open?id=1AzwFzIWZX26KT8Gpt1U_FmFwr2U4ET4L</v>
          </cell>
          <cell r="H30" t="str">
            <v>https://drive.google.com/open?id=1-ygeWoczb1biVbOWpmeCVWivKgMrfWHF</v>
          </cell>
        </row>
        <row r="31">
          <cell r="F31" t="str">
            <v>KL10-01-0118</v>
          </cell>
          <cell r="G31" t="str">
            <v>https://drive.google.com/open?id=1VBlON6rWLEwaG29Qj_vlkAJ9fjMwCufi</v>
          </cell>
          <cell r="H31" t="str">
            <v>https://drive.google.com/open?id=1b1KZ_1-f_aaZNXq6xxEwnNv4DJf5UkuP</v>
          </cell>
        </row>
        <row r="32">
          <cell r="F32" t="str">
            <v>KL10-01-0265</v>
          </cell>
          <cell r="G32" t="str">
            <v>https://drive.google.com/open?id=1vjBVcHX8O7p6vJnTzTNzp-Kjwcnmyciv</v>
          </cell>
          <cell r="H32" t="str">
            <v>https://drive.google.com/open?id=1qrgZk8dUI7i5XC5RN9830U1y4tZ5A3Vu</v>
          </cell>
        </row>
        <row r="33">
          <cell r="F33" t="str">
            <v>KL10-02-0036</v>
          </cell>
          <cell r="G33" t="str">
            <v>https://drive.google.com/open?id=1dysBn6IVjtlXroD8Tnd0oKtZCsV60VY3</v>
          </cell>
          <cell r="H33" t="str">
            <v>https://drive.google.com/open?id=1bVUnPmlHTA7Hockd7CDUnp-8NbiycQVQ</v>
          </cell>
        </row>
        <row r="34">
          <cell r="F34" t="str">
            <v>KL10-02-0334</v>
          </cell>
          <cell r="G34" t="str">
            <v>https://drive.google.com/open?id=1iEQhX-NdkWetqBO2YQVqpJT5Qq_25Uf7</v>
          </cell>
          <cell r="H34" t="str">
            <v>https://drive.google.com/open?id=1SL8NS0NyW7YmquHM7PmycrCI0gHt6v0x</v>
          </cell>
        </row>
        <row r="35">
          <cell r="F35" t="str">
            <v>KL10-02-0214</v>
          </cell>
          <cell r="G35" t="str">
            <v>https://drive.google.com/open?id=1g4MWc_FXMP7W42AwFgfKZBSuRXOfUt45</v>
          </cell>
          <cell r="H35" t="str">
            <v>https://drive.google.com/open?id=1N9oY3PMKcO6wz1mFdP3tRc83_tGtialY</v>
          </cell>
        </row>
        <row r="36">
          <cell r="F36" t="str">
            <v>KL10-02-0023</v>
          </cell>
          <cell r="G36" t="str">
            <v>https://drive.google.com/open?id=1UkMkuCqxtf8Gk8LhIs_FYoQO5eLr4FLq</v>
          </cell>
          <cell r="H36" t="str">
            <v>https://drive.google.com/open?id=14oH5lSHx4fP57B45OjFV0_68uFK3T4Cv</v>
          </cell>
        </row>
        <row r="37">
          <cell r="F37" t="str">
            <v>KL10-02-0181</v>
          </cell>
          <cell r="G37" t="str">
            <v>https://drive.google.com/open?id=1MvlwH5o5ER19Sc5KmbSOQ6zqRabKpAW4</v>
          </cell>
          <cell r="H37" t="str">
            <v>https://drive.google.com/open?id=1d0LERhaI3xvYwZIVQaNtcLyAKBGgH0m1</v>
          </cell>
        </row>
        <row r="38">
          <cell r="F38" t="str">
            <v>KL10-01-0303</v>
          </cell>
          <cell r="G38" t="str">
            <v>https://drive.google.com/open?id=1qpo_EK5PfZvrtKC1KS-iofc8H4lhHYmn</v>
          </cell>
          <cell r="H38" t="str">
            <v>https://drive.google.com/open?id=1u5WVZCu-X6vrV5TMr2t5ztpJORSjvRl3</v>
          </cell>
        </row>
        <row r="39">
          <cell r="F39" t="str">
            <v>KL10-02-0213</v>
          </cell>
          <cell r="G39" t="str">
            <v>https://drive.google.com/open?id=1XfuUbcdQjyhSDNn3wK5lDWyl2G1oyr8U</v>
          </cell>
          <cell r="H39" t="str">
            <v>https://drive.google.com/open?id=1J-ocZKtHcqdZDuj6VJ24uupvSgR4aqrL</v>
          </cell>
        </row>
        <row r="40">
          <cell r="F40" t="str">
            <v>KL10-02-0114</v>
          </cell>
          <cell r="G40" t="str">
            <v>https://drive.google.com/open?id=1hKgl9TsteHDpOFHphw-wxqgLr2VcC0h2</v>
          </cell>
          <cell r="H40" t="str">
            <v>https://drive.google.com/open?id=1e7PX5ryyo5e9Pa9wXEBaVOrtb3AggZkJ</v>
          </cell>
        </row>
        <row r="41">
          <cell r="F41" t="str">
            <v>KL10-02-0208</v>
          </cell>
          <cell r="G41" t="str">
            <v>https://drive.google.com/open?id=1IXAf1Ywzitwj9Pm-mqjU05fS_YSzcOAr</v>
          </cell>
          <cell r="H41" t="str">
            <v>https://drive.google.com/open?id=1t9i9-THRxtH4PcwD3SdbZ1wJZMGQuztU</v>
          </cell>
        </row>
        <row r="42">
          <cell r="F42" t="str">
            <v>KL10-02-0207</v>
          </cell>
          <cell r="G42" t="str">
            <v>https://drive.google.com/open?id=1YXC7CuT5MligWnJ7ZLslv92--Kc091Ja</v>
          </cell>
          <cell r="H42" t="str">
            <v>https://drive.google.com/open?id=1Vg6vEChKY8wWYsY6CI3uJqLW7g4N3O6X</v>
          </cell>
        </row>
        <row r="43">
          <cell r="F43" t="str">
            <v>KL10-02-0183</v>
          </cell>
          <cell r="G43" t="str">
            <v>https://drive.google.com/open?id=1kuDyDWagnzjU4lO3UzM39LgNFYSIBASM</v>
          </cell>
          <cell r="H43" t="str">
            <v>https://drive.google.com/open?id=1YT0jDOXDJlgJ6baIKfvPMa3yDy2k3KUV</v>
          </cell>
        </row>
        <row r="44">
          <cell r="F44" t="str">
            <v>KL10-02-0177</v>
          </cell>
          <cell r="G44" t="str">
            <v>https://drive.google.com/open?id=1a2XTGO2d8ypFM1mkWSKH1Yq-SmqVZB8p</v>
          </cell>
          <cell r="H44" t="str">
            <v>https://drive.google.com/open?id=1t2SwRkTgCx0-1uUATIyhj7LuyI8HuNUe</v>
          </cell>
        </row>
        <row r="45">
          <cell r="F45" t="str">
            <v>KL10-02-0182</v>
          </cell>
          <cell r="G45" t="str">
            <v>https://drive.google.com/open?id=1IyfW85XmrGwNXWhLTff-Jsd0YXF4QxI5</v>
          </cell>
          <cell r="H45" t="str">
            <v>https://drive.google.com/open?id=19K-MoWHdOG-vrkZ8J7ZeSvRH3A-KSTUk</v>
          </cell>
        </row>
        <row r="46">
          <cell r="F46" t="str">
            <v>KL10-02-0015</v>
          </cell>
          <cell r="G46" t="str">
            <v>https://drive.google.com/open?id=1QFhFh14Pc5QfryBNa2SIzyNW5ANhHKdT</v>
          </cell>
          <cell r="H46" t="str">
            <v>https://drive.google.com/open?id=1OuldxcBN_pxSFjsBollSCRfEq6gatg4l</v>
          </cell>
        </row>
        <row r="47">
          <cell r="F47" t="str">
            <v>KL10-03-0268</v>
          </cell>
          <cell r="G47" t="str">
            <v>https://drive.google.com/open?id=1Dv4xu3xD3WB-V7mImNjb4ZIOrCbmBBMG</v>
          </cell>
          <cell r="H47" t="str">
            <v>https://drive.google.com/open?id=1o9stE5YN5mYDdWXPNjRDbiABw4bbsPxx</v>
          </cell>
        </row>
        <row r="48">
          <cell r="F48" t="str">
            <v>KL10-01-0259</v>
          </cell>
          <cell r="G48" t="str">
            <v>https://drive.google.com/open?id=1h3INVZekwR0gc9FR9MIROMbbNigIOngO</v>
          </cell>
          <cell r="H48" t="str">
            <v>https://drive.google.com/open?id=1qSl9EK9FzzQ52l0twmZA1f1YhL8LzyXu</v>
          </cell>
        </row>
        <row r="49">
          <cell r="F49" t="str">
            <v>KL10-03-0127</v>
          </cell>
          <cell r="G49" t="str">
            <v>https://drive.google.com/open?id=1F7ZDP2rMrMAmMdQoYXisLpWT_Q0We4Pe</v>
          </cell>
          <cell r="H49" t="str">
            <v>https://drive.google.com/open?id=109rIHKTu8MhCsbLDQJt3oFb05MMFjzUh</v>
          </cell>
        </row>
        <row r="50">
          <cell r="F50" t="str">
            <v>KL10-03-0129</v>
          </cell>
          <cell r="G50" t="str">
            <v>https://drive.google.com/open?id=1FK-8ah6JmzMr1eb7uII3PUdQdhXkcSD4</v>
          </cell>
          <cell r="H50" t="str">
            <v>https://drive.google.com/open?id=1yfCxBOnLTk9_xxfAdsdK9dU-4bFu0_Md</v>
          </cell>
        </row>
        <row r="51">
          <cell r="F51" t="str">
            <v>KL10-02-0072</v>
          </cell>
          <cell r="G51" t="str">
            <v>https://drive.google.com/open?id=1ZvnZT1tn-Mx7Tb3c_qT6Tnqk68QAoFZ8</v>
          </cell>
          <cell r="H51" t="str">
            <v>https://drive.google.com/open?id=1XgSUkezCKw4o1azBqtAA3KVp_nfbWHv5</v>
          </cell>
        </row>
        <row r="52">
          <cell r="F52" t="str">
            <v>KL10-01-0262</v>
          </cell>
          <cell r="G52" t="str">
            <v>https://drive.google.com/open?id=1YpNfzuRtzWCrdCvet7Pi5uXVhbjInbcl</v>
          </cell>
          <cell r="H52" t="str">
            <v>https://drive.google.com/open?id=1_TpQB3ra2kLKdn-XaDTQW-v3p_C3M_3g</v>
          </cell>
        </row>
        <row r="53">
          <cell r="F53" t="str">
            <v>KL10-02-0014</v>
          </cell>
          <cell r="G53" t="str">
            <v>https://drive.google.com/open?id=1EUgzrRImPVKdM_Ny_cTdJcBQ8WNuJc5U</v>
          </cell>
          <cell r="H53" t="str">
            <v>https://drive.google.com/open?id=13cdnLeCaBt44Pux4lotEAcXw-APmsBZm</v>
          </cell>
        </row>
        <row r="54">
          <cell r="F54" t="str">
            <v>KL10-02-0193</v>
          </cell>
          <cell r="G54" t="str">
            <v>https://drive.google.com/open?id=1xwD5Sf-WufTnLyEFVOVhi_xBJiv4_5g4</v>
          </cell>
          <cell r="H54" t="str">
            <v>https://drive.google.com/open?id=1vAEGASc5_7cti7AjjP1OY8Rus2_lWqXQ</v>
          </cell>
        </row>
        <row r="55">
          <cell r="F55" t="str">
            <v>KL10-02-0251</v>
          </cell>
          <cell r="G55" t="str">
            <v>https://drive.google.com/open?id=1V0hoQ-2i30W8c4sduhkA-Y5Nnu1Q63Ol</v>
          </cell>
          <cell r="H55" t="str">
            <v>https://drive.google.com/open?id=1WAvTGGAUGl3eu2F70r3_xDN9k8FbJLCM</v>
          </cell>
        </row>
        <row r="56">
          <cell r="F56" t="str">
            <v>KL10-01-0261</v>
          </cell>
          <cell r="G56" t="str">
            <v>https://drive.google.com/open?id=1yAal-Kt0Btp5v-5RgwpPoAw9mLKU1ifu</v>
          </cell>
          <cell r="H56" t="str">
            <v>https://drive.google.com/open?id=1-p0Q_f72ubODMhDNN3Xi8U9n5Z3tQb-E</v>
          </cell>
        </row>
        <row r="57">
          <cell r="F57" t="str">
            <v>KL10-01-0232</v>
          </cell>
          <cell r="G57" t="str">
            <v>https://drive.google.com/open?id=1x0eECPRVygz064pRLlAQi64JMIdtBjI3</v>
          </cell>
          <cell r="H57" t="str">
            <v>https://drive.google.com/open?id=1witf8nfaRdvHqbC0yAnNpN8GLoXRC3gh</v>
          </cell>
        </row>
        <row r="58">
          <cell r="F58" t="str">
            <v>KL10-02-0116</v>
          </cell>
          <cell r="G58" t="str">
            <v>https://drive.google.com/open?id=1Lz1i12gFv0lsLGiWeS_2n_ZdWegBtpDx</v>
          </cell>
          <cell r="H58" t="str">
            <v>https://drive.google.com/open?id=1zi0_klYYg4JAEKBhat_Ey13W_BkqRAVp</v>
          </cell>
        </row>
        <row r="59">
          <cell r="F59" t="str">
            <v>KL10-02-0188</v>
          </cell>
          <cell r="G59" t="str">
            <v>https://drive.google.com/open?id=1sUTHWNPNwEI8NRIVk3R-wD99twg2kfXF</v>
          </cell>
          <cell r="H59" t="str">
            <v>https://drive.google.com/open?id=1znR2odFlryJ5rQpMG8c3hiQfaOr1YJP_</v>
          </cell>
        </row>
        <row r="60">
          <cell r="F60" t="str">
            <v>KL10-03-0068</v>
          </cell>
          <cell r="G60" t="str">
            <v>https://drive.google.com/open?id=1_nPjVBoQ5mJnjJxUyF9v3zMC3clJgaKE</v>
          </cell>
          <cell r="H60" t="str">
            <v>https://drive.google.com/open?id=1wwyyeFoV5n1XAuuL4Q9tqlGTdZNz8qVA</v>
          </cell>
        </row>
        <row r="61">
          <cell r="F61" t="str">
            <v>KL10-01-0245</v>
          </cell>
          <cell r="G61" t="str">
            <v>https://drive.google.com/open?id=1zuZVVAuaWGGyFA25cD1SyQ4fjbToUDSd</v>
          </cell>
          <cell r="H61" t="str">
            <v>https://drive.google.com/open?id=145AbiHkFKZTQqiriHr41vid_yQtjPxGH</v>
          </cell>
        </row>
        <row r="62">
          <cell r="F62" t="str">
            <v>KL10-02-0075</v>
          </cell>
          <cell r="G62" t="str">
            <v>https://drive.google.com/open?id=1IyiAUzTuDViBYP_o6YMzf7G17vb-KFps</v>
          </cell>
          <cell r="H62" t="str">
            <v>https://drive.google.com/open?id=1e0oodUXvgy_AXibIoyhWI0NLdwdGcGld</v>
          </cell>
        </row>
        <row r="63">
          <cell r="F63" t="str">
            <v>KL10-02-0191</v>
          </cell>
          <cell r="G63" t="str">
            <v>https://drive.google.com/open?id=1IHXbz2L35OCsUm2O9qkD6YmrB89r40VL</v>
          </cell>
          <cell r="H63" t="str">
            <v>https://drive.google.com/open?id=1KRNVOp7J2ln5g7wIn6M06DGFnIIZiVey</v>
          </cell>
        </row>
        <row r="64">
          <cell r="F64" t="str">
            <v>KL10-02-0074</v>
          </cell>
          <cell r="G64" t="str">
            <v>https://drive.google.com/open?id=1UlgP6XPwYuhmFHBlTdMlEqGl4louI0vg</v>
          </cell>
          <cell r="H64" t="str">
            <v>https://drive.google.com/open?id=1qe-Gpz2GWKSj4cl_RT2_wAF7Nor29NWE</v>
          </cell>
        </row>
        <row r="65">
          <cell r="F65" t="str">
            <v>KL10-02-0223</v>
          </cell>
          <cell r="G65" t="str">
            <v>https://drive.google.com/open?id=1DNNX9UVP-GfACKP7Wvx54NrnGNVJGKZi</v>
          </cell>
          <cell r="H65" t="str">
            <v>https://drive.google.com/open?id=1Esf8W3h87CFPoM32Uvd4axNf3YrP6L5J</v>
          </cell>
        </row>
        <row r="66">
          <cell r="F66" t="str">
            <v>KL10-01-0305</v>
          </cell>
          <cell r="G66" t="str">
            <v>https://drive.google.com/open?id=1rJDf6YPMe0C6cjyiRbeF6ZCZlnpjsaL4</v>
          </cell>
          <cell r="H66" t="str">
            <v>https://drive.google.com/open?id=1VJDP2SU96dCshfskFozTrd84EEU8xwip</v>
          </cell>
        </row>
        <row r="67">
          <cell r="F67" t="str">
            <v>KL10-03-0027</v>
          </cell>
          <cell r="G67" t="str">
            <v>https://drive.google.com/open?id=1Fb1p0mOEEpJvLovZjaLfBU1VrPQKyvw5</v>
          </cell>
          <cell r="H67" t="str">
            <v>https://drive.google.com/open?id=1ae_JMmZ_QOQ5mSiloJ8MHfL0ZTgOl8vk</v>
          </cell>
        </row>
        <row r="68">
          <cell r="F68" t="str">
            <v>KL10-02-0005</v>
          </cell>
          <cell r="G68" t="str">
            <v>https://drive.google.com/open?id=19ZOY60IPZPifEeR8XUVr0Zs8xmrKrmLN</v>
          </cell>
          <cell r="H68" t="str">
            <v>https://drive.google.com/open?id=1vnWNRSygqpFBA6wnZaQ3xjc5AyXd7Jbx</v>
          </cell>
        </row>
        <row r="69">
          <cell r="F69" t="str">
            <v>KL10-02-0155</v>
          </cell>
          <cell r="G69" t="str">
            <v>https://drive.google.com/open?id=1FrxbLVJdmRGjLD-IJYb-pJFWvCS4f5W3</v>
          </cell>
          <cell r="H69" t="str">
            <v>https://drive.google.com/open?id=1oqjodQAyA2hg3hNkQS_lxlcHrjbsiY8J</v>
          </cell>
        </row>
        <row r="70">
          <cell r="F70" t="str">
            <v>KL10-02-0339</v>
          </cell>
          <cell r="G70" t="str">
            <v>https://drive.google.com/open?id=1NN24_UbUV18d5iCF-TQjOZYQxdVBneSV</v>
          </cell>
          <cell r="H70" t="str">
            <v>https://drive.google.com/open?id=1RQJ44JymTMqtKsn5CG5RtRo8cr0ukgSq</v>
          </cell>
        </row>
        <row r="71">
          <cell r="F71" t="str">
            <v>KL10-02-0231</v>
          </cell>
          <cell r="G71" t="str">
            <v>https://drive.google.com/open?id=1BPqOK7nsit69KGlBpDpc_lWAeNSmzY7s</v>
          </cell>
          <cell r="H71" t="str">
            <v>https://drive.google.com/open?id=1aI9athmvWVzIgzUur_PDoec5FxYOnuEd</v>
          </cell>
        </row>
        <row r="72">
          <cell r="F72" t="str">
            <v>KL10-02-0031</v>
          </cell>
          <cell r="G72" t="str">
            <v>https://drive.google.com/open?id=1WADqq5mLaxs1d0tEm8A5rRsrYJO_YIwC</v>
          </cell>
          <cell r="H72" t="str">
            <v>https://drive.google.com/open?id=1bFeCIR6gLVO0QxKal-S5lNe6iAOqXuU9</v>
          </cell>
        </row>
        <row r="73">
          <cell r="F73" t="str">
            <v>KL10-03-0241</v>
          </cell>
          <cell r="G73" t="str">
            <v>https://drive.google.com/open?id=1d5B44I8Z1jBi6_j8bPVgzHjeq_P6yji3</v>
          </cell>
          <cell r="H73" t="str">
            <v>https://drive.google.com/open?id=10_f0HiNT0XUDwn8pyFnZLEbrOcry69yv</v>
          </cell>
        </row>
        <row r="74">
          <cell r="F74" t="str">
            <v>KL10-01-0176</v>
          </cell>
          <cell r="G74" t="str">
            <v>https://drive.google.com/open?id=1HfiCntkkGmIGGKc2y3W1k8MbdkClyMPr</v>
          </cell>
          <cell r="H74" t="str">
            <v>https://drive.google.com/open?id=1969kpUFwnRf7Qm_QIaSJKdlIKO5KDoHB</v>
          </cell>
        </row>
        <row r="75">
          <cell r="F75" t="str">
            <v>KL10-01-0260</v>
          </cell>
          <cell r="G75" t="str">
            <v>https://drive.google.com/open?id=10LP4UD8RhhuyuJLIGuGx3UlTtFuRSylG</v>
          </cell>
          <cell r="H75" t="str">
            <v>https://drive.google.com/open?id=1HW-PkYiJ7VQQDN4xTeaqdah7oDPIu9Lx</v>
          </cell>
        </row>
        <row r="76">
          <cell r="F76" t="str">
            <v>KL10-02-0112</v>
          </cell>
          <cell r="G76" t="str">
            <v>https://drive.google.com/open?id=1HBUjSxN-J2HSckiofadotKdYNr1uLLWA</v>
          </cell>
          <cell r="H76" t="str">
            <v>https://drive.google.com/open?id=1OOo8XVSYrOXQLj2zezCPv-5JfK_0zpTx</v>
          </cell>
        </row>
        <row r="77">
          <cell r="F77" t="str">
            <v>KL10-01-0263</v>
          </cell>
          <cell r="G77" t="str">
            <v>https://drive.google.com/open?id=1h_j1lEQA3OPR_HPDJf2gCNCcbGJbY5va</v>
          </cell>
          <cell r="H77" t="str">
            <v>https://drive.google.com/open?id=1sqTzsSN88aEROSI-2-rMtucLqAV2jOm2</v>
          </cell>
        </row>
        <row r="78">
          <cell r="F78" t="str">
            <v>KL10-02-0217</v>
          </cell>
          <cell r="G78" t="str">
            <v>https://drive.google.com/open?id=1M_b3dR_yQLt27K8O_cyVk-602pQ008ky</v>
          </cell>
          <cell r="H78" t="str">
            <v>https://drive.google.com/open?id=1sWe0lJvKPvDmO_X4p4r6aJ0Cix4Mg7nh</v>
          </cell>
        </row>
        <row r="79">
          <cell r="F79" t="str">
            <v>KL10-02-0112</v>
          </cell>
          <cell r="G79" t="str">
            <v>https://drive.google.com/open?id=1ltrEcVLlWUUoMWkhxPCtavw9gjo6i56f</v>
          </cell>
          <cell r="H79" t="str">
            <v>https://drive.google.com/open?id=1HWHrwagwBhKfGsN_4seXzWJ75y7Jh29P</v>
          </cell>
        </row>
        <row r="80">
          <cell r="F80" t="str">
            <v>KL10-02-0056</v>
          </cell>
          <cell r="G80" t="str">
            <v>https://drive.google.com/open?id=1zoxzFAAEA6HSaKQI-HncT6mu4T2fURkZ</v>
          </cell>
          <cell r="H80" t="str">
            <v>https://drive.google.com/open?id=1kadxLP-hL2Y5SKQYNXij1dHWRgXuGxY2</v>
          </cell>
        </row>
        <row r="81">
          <cell r="F81" t="str">
            <v>KL10-03-0243</v>
          </cell>
          <cell r="G81" t="str">
            <v>https://drive.google.com/open?id=1VTbZ5QXJbRpd0vkUyPXQh971XHjxkjhV</v>
          </cell>
          <cell r="H81" t="str">
            <v>https://drive.google.com/open?id=1FJ8cVVFztrfd8wWggyrPsYt1n-_Su6fo</v>
          </cell>
        </row>
        <row r="82">
          <cell r="F82" t="str">
            <v>KL10-02-0084</v>
          </cell>
          <cell r="G82" t="str">
            <v>https://drive.google.com/open?id=12iN12k4pRtAmNAdDlrvUhzvUpOUVd-2w</v>
          </cell>
          <cell r="H82" t="str">
            <v>https://drive.google.com/open?id=1Dgv7Hvdaw5QXFNRdh8BKPX3rTfP8kR3Q</v>
          </cell>
        </row>
        <row r="83">
          <cell r="F83" t="str">
            <v>KL10-02-0064</v>
          </cell>
          <cell r="G83" t="str">
            <v>https://drive.google.com/open?id=1YBo7yrnBjCARUjUn2uNRlXR2OC5La8Fh</v>
          </cell>
          <cell r="H83" t="str">
            <v>https://drive.google.com/open?id=1Fg1BuOBh2tOHT4uHWtIULaTfXFhWI9pW</v>
          </cell>
        </row>
        <row r="84">
          <cell r="F84" t="str">
            <v>KL10-02-0085</v>
          </cell>
          <cell r="G84" t="str">
            <v>https://drive.google.com/open?id=1W2lBAxKDrUIYtxBa3tSeqcRze3TX9tBo</v>
          </cell>
          <cell r="H84" t="str">
            <v>https://drive.google.com/open?id=1wbJxto5cnvK_kkceixO99AYcVjElJnCZ</v>
          </cell>
        </row>
        <row r="85">
          <cell r="F85" t="str">
            <v>KL10-01-0255</v>
          </cell>
          <cell r="G85" t="str">
            <v>https://drive.google.com/open?id=1rGqKxwIp6Wtizf5OVbyO1vlPCbB3HMds</v>
          </cell>
          <cell r="H85" t="str">
            <v>https://drive.google.com/open?id=1qCHFPOKhqczdnF3j58XRoxchJue9oGOw</v>
          </cell>
        </row>
        <row r="86">
          <cell r="F86" t="str">
            <v>KL10-02-0077</v>
          </cell>
          <cell r="G86" t="str">
            <v>https://drive.google.com/open?id=13TFNxQKVZ8y-2dDO__GKauQdGvMr7OL-</v>
          </cell>
          <cell r="H86" t="str">
            <v>https://drive.google.com/open?id=1ZErpQEdqLbX7VZ_nS4Vnj5ASUcRPXbYb</v>
          </cell>
        </row>
        <row r="87">
          <cell r="F87" t="str">
            <v>KL10-02-0061</v>
          </cell>
          <cell r="G87" t="str">
            <v>https://drive.google.com/open?id=1N3jpYGhqjhbKJ0kyzkkP5DKg00QLr8TG</v>
          </cell>
          <cell r="H87" t="str">
            <v>https://drive.google.com/open?id=1q5U9RPKBAkgZ8kleMvcwDH2LUTgPVW_x</v>
          </cell>
        </row>
        <row r="88">
          <cell r="F88" t="str">
            <v>KL10-03-0106</v>
          </cell>
          <cell r="G88" t="str">
            <v>https://drive.google.com/open?id=1pTVQR1rEDmCu7kd75TSPvNm0W9TWDrFw</v>
          </cell>
          <cell r="H88" t="str">
            <v>https://drive.google.com/open?id=1S9b7MRjuVIINCfa7d0DFkg_wIAROiJCa</v>
          </cell>
        </row>
        <row r="89">
          <cell r="F89" t="str">
            <v>KL10-01-0264</v>
          </cell>
          <cell r="G89" t="str">
            <v>https://drive.google.com/open?id=1bsJUB56VD3zRqDHaN-2ItUGOeiAOhOtr</v>
          </cell>
          <cell r="H89" t="str">
            <v>https://drive.google.com/open?id=1zEltzR404NIpuw9EPpl-DZNKw6Q9aRCN</v>
          </cell>
        </row>
        <row r="90">
          <cell r="F90" t="str">
            <v>KL10-01-0246</v>
          </cell>
          <cell r="G90" t="str">
            <v>https://drive.google.com/open?id=1egBSTb76P0ISXPQzAaK8LFXg3BBSw0ZG</v>
          </cell>
          <cell r="H90" t="str">
            <v>https://drive.google.com/open?id=1qsvZgoxRpw1vecdbQr0G3ZRwEJeOlEaR</v>
          </cell>
        </row>
        <row r="91">
          <cell r="F91" t="str">
            <v>KL10-02-0345</v>
          </cell>
          <cell r="G91" t="str">
            <v>https://drive.google.com/open?id=17KY1JeP5ZY1iYcUoWZhia9redaa41Gk9</v>
          </cell>
          <cell r="H91" t="str">
            <v>https://drive.google.com/open?id=1zv0RTdVpjqJ67tpxPocl2OLeqBiUT2l7</v>
          </cell>
        </row>
        <row r="92">
          <cell r="F92" t="str">
            <v>KL10-02-0204</v>
          </cell>
          <cell r="G92" t="str">
            <v>https://drive.google.com/open?id=1QEnQ8wqucb73iVD_5NMHyc0AxO2fTPEz</v>
          </cell>
          <cell r="H92" t="str">
            <v>https://drive.google.com/open?id=1T3lLFFY9sZStLrXypAIv2P_VxuCIXin9</v>
          </cell>
        </row>
        <row r="93">
          <cell r="F93" t="str">
            <v>KL10-02-0362</v>
          </cell>
          <cell r="G93" t="str">
            <v>https://drive.google.com/open?id=1MirKYFGVVsoHF05VonPOQ7mmrBTElsUt</v>
          </cell>
          <cell r="H93" t="str">
            <v>https://drive.google.com/open?id=11-N1sBffBKe88YsW1DDzRfHOXklZeLY1</v>
          </cell>
        </row>
        <row r="94">
          <cell r="F94" t="str">
            <v>KL10-02-0086</v>
          </cell>
          <cell r="G94" t="str">
            <v>https://drive.google.com/open?id=1uYpGsGfHKQIOXcGKdSPE0yR6jX3KxLE7</v>
          </cell>
          <cell r="H94" t="str">
            <v>https://drive.google.com/open?id=1XZgsymYWDeNRF0cJvn8ER0RH_1VVXnWL</v>
          </cell>
        </row>
        <row r="95">
          <cell r="F95" t="str">
            <v>KL10-02-0367</v>
          </cell>
          <cell r="G95" t="str">
            <v>https://drive.google.com/open?id=13fulT0UiVlUmIus8FKbOVn72J0ptDqW8</v>
          </cell>
          <cell r="H95" t="str">
            <v>https://drive.google.com/open?id=18kTc9SE5oGDZupveniMkXrxTojG1lV7y</v>
          </cell>
        </row>
        <row r="96">
          <cell r="F96" t="str">
            <v>KL10-02-0362</v>
          </cell>
          <cell r="G96" t="str">
            <v>https://drive.google.com/open?id=1-cYfNPRj0BtT4SBBrNxsPtKhpq0DPMgN</v>
          </cell>
          <cell r="H96" t="str">
            <v>https://drive.google.com/open?id=1avnGZd3_JY8lvSEJSGf_o4cN8PCusoqj</v>
          </cell>
        </row>
        <row r="97">
          <cell r="F97" t="str">
            <v>KL10-03-0236</v>
          </cell>
          <cell r="G97" t="str">
            <v>https://drive.google.com/open?id=1AdUg2CZ4A7LB0Q7aNbn6mmPb_2Vc5nV0</v>
          </cell>
          <cell r="H97" t="str">
            <v>https://drive.google.com/open?id=192jNiW1Ysst8p4h6V1U4Pr7x8XHc1f0p</v>
          </cell>
        </row>
        <row r="98">
          <cell r="F98" t="str">
            <v>KL10-01-0258</v>
          </cell>
          <cell r="G98" t="str">
            <v>https://drive.google.com/open?id=122zvWV66ZjdqFGsptcRHevA5zV-NHA3q</v>
          </cell>
          <cell r="H98" t="str">
            <v>https://drive.google.com/open?id=1K_KzjEs5dkiGkUSrE9W3dtpYKlip0j_r</v>
          </cell>
        </row>
        <row r="99">
          <cell r="F99" t="str">
            <v>KL10-01-0226</v>
          </cell>
          <cell r="G99" t="str">
            <v>https://drive.google.com/open?id=1sJHukTq_oZtdFocCcjO79CegwOJf4Q3u</v>
          </cell>
          <cell r="H99" t="str">
            <v>https://drive.google.com/open?id=11PnWOeoHqVHTnE_EIU2CTOjrZbIXk0Pf</v>
          </cell>
        </row>
        <row r="100">
          <cell r="F100" t="str">
            <v>KL10-02-0035</v>
          </cell>
          <cell r="G100" t="str">
            <v>https://drive.google.com/open?id=1pJ8gte3kx_2wTByVOtg2hacbIgQY85WQ</v>
          </cell>
          <cell r="H100" t="str">
            <v>https://drive.google.com/open?id=1W-qAC0pPXojdEsFEbeQ4iMhtKOoBX2Ed</v>
          </cell>
        </row>
        <row r="101">
          <cell r="F101" t="str">
            <v>KL10-02-0358</v>
          </cell>
          <cell r="G101" t="str">
            <v>https://drive.google.com/open?id=1LKPcqpRdxRkInmFoASrjzm5HYLvYn4Dw</v>
          </cell>
          <cell r="H101" t="str">
            <v>https://drive.google.com/open?id=1VHAQS3K8jNCn3opiVYHbx_tDB9lGD8B6</v>
          </cell>
        </row>
        <row r="102">
          <cell r="F102" t="str">
            <v>KL10-03-0270</v>
          </cell>
          <cell r="G102" t="str">
            <v>https://drive.google.com/open?id=1r8OnSWpt2dOE5DmCw9VM-4bMfY1dBpUQ</v>
          </cell>
          <cell r="H102" t="str">
            <v>https://drive.google.com/open?id=1lDeiRNlokqQtWsOpQZ1wGkSIZyO68F2x</v>
          </cell>
        </row>
        <row r="103">
          <cell r="F103" t="str">
            <v>KL10-02-0206</v>
          </cell>
          <cell r="G103" t="str">
            <v>https://drive.google.com/open?id=1MFiIpsWYajPT8hU-rHbcVyK3oIcA5Zc0</v>
          </cell>
          <cell r="H103" t="str">
            <v>https://drive.google.com/open?id=1zLVv--HiT8o-ScXTujpD0OqJ0aXYd-TJ</v>
          </cell>
        </row>
        <row r="104">
          <cell r="F104" t="str">
            <v>KL10-01-0257</v>
          </cell>
          <cell r="G104" t="str">
            <v>https://drive.google.com/open?id=19j4pxnuQpX8fNW_f9Lo1Pxp-8FOTc4vZ</v>
          </cell>
          <cell r="H104" t="str">
            <v>https://drive.google.com/open?id=1yU9xKsvxHH1eI9DnGQmvqAllo2RejSzq</v>
          </cell>
        </row>
        <row r="105">
          <cell r="F105" t="str">
            <v>KL10-03-0271</v>
          </cell>
          <cell r="G105" t="str">
            <v>https://drive.google.com/open?id=188QgjYb9vpn9YfcRIJ-oCtMWIXpP6ooM</v>
          </cell>
          <cell r="H105" t="str">
            <v>https://drive.google.com/open?id=1IKeiL0Q9-TPz2uI1jyYoWtC9YoRfD7Jk</v>
          </cell>
        </row>
        <row r="106">
          <cell r="F106" t="str">
            <v>KL10-02-0211</v>
          </cell>
          <cell r="G106" t="str">
            <v>https://drive.google.com/open?id=1ZMMKIGmg-38YeCxF98l6e4PegDzMmZk_</v>
          </cell>
          <cell r="H106" t="str">
            <v>https://drive.google.com/open?id=1FdogHrzH4FXISo74aClhfuNXCvWYCflJ</v>
          </cell>
        </row>
        <row r="107">
          <cell r="F107" t="str">
            <v>KL10-02-0039</v>
          </cell>
          <cell r="G107" t="str">
            <v>https://drive.google.com/open?id=1t8O1LBoa28Ai6miFNnPqMSB5RFeMIVxM</v>
          </cell>
          <cell r="H107" t="str">
            <v>https://drive.google.com/open?id=1F6uo1cFGQW0v4ZVmaPJTzOSIISeq3Ir5</v>
          </cell>
        </row>
        <row r="108">
          <cell r="F108" t="str">
            <v>KL10-02-0089</v>
          </cell>
          <cell r="G108" t="str">
            <v>https://drive.google.com/open?id=1Kea-0NZ7FxWbi87TTNQY1_gRODOCkrch</v>
          </cell>
          <cell r="H108" t="str">
            <v>https://drive.google.com/open?id=1Y4b8q8b_c8nm10QZPXL1Fjo7UM4AdnP3</v>
          </cell>
        </row>
        <row r="109">
          <cell r="F109" t="str">
            <v>KL10-02-0351</v>
          </cell>
          <cell r="G109" t="str">
            <v>https://drive.google.com/open?id=10rajN9T6UPiS51VJA9ka5vi-QLTw_H0d</v>
          </cell>
          <cell r="H109" t="str">
            <v>https://drive.google.com/open?id=12CInwcEcr78SRupAoFjVlsSZAQIcG3LL</v>
          </cell>
        </row>
        <row r="110">
          <cell r="F110" t="str">
            <v>KL10-02-0335</v>
          </cell>
          <cell r="G110" t="str">
            <v>https://drive.google.com/open?id=1huqFyI09jP5SI0hAPQWxy8rXLSvsuFxN</v>
          </cell>
          <cell r="H110" t="str">
            <v>https://drive.google.com/open?id=1kA9zHKmgoUPA2XY49bB1y86-96ffMtPv</v>
          </cell>
        </row>
        <row r="111">
          <cell r="F111" t="str">
            <v>KL10-02-0088</v>
          </cell>
          <cell r="G111" t="str">
            <v>https://drive.google.com/open?id=1W7SaUHjdL5BTpty3Lw1pRZvFyVJVQSsL</v>
          </cell>
          <cell r="H111" t="str">
            <v>https://drive.google.com/open?id=1wpHTXWNGAinqRT0ti8G-RGPCLiuaxYbd</v>
          </cell>
        </row>
        <row r="112">
          <cell r="F112" t="str">
            <v>KL10-02-0151</v>
          </cell>
          <cell r="G112" t="str">
            <v>https://drive.google.com/open?id=1olnB1WsSQHgbGtWEd6lVJaehK6uFUEUp</v>
          </cell>
          <cell r="H112" t="str">
            <v>https://drive.google.com/open?id=1Nbq0aj4tzp_OvIGksZ8OmtvhuWXePGVb</v>
          </cell>
        </row>
        <row r="113">
          <cell r="F113" t="str">
            <v>KL10-02-0151</v>
          </cell>
          <cell r="G113" t="str">
            <v>https://drive.google.com/open?id=162EWLsqhmXcCxwaFHDXl3Bx7rikNN7dN</v>
          </cell>
          <cell r="H113" t="str">
            <v>https://drive.google.com/open?id=1bzu1zs3nMo25VgZ1zIy2gLBoZwudCzTz</v>
          </cell>
        </row>
        <row r="114">
          <cell r="F114" t="str">
            <v>KL10-02-0021</v>
          </cell>
          <cell r="G114" t="str">
            <v>https://drive.google.com/open?id=10DIFMPIRz27dCZMP0SsLxB8GobKoxVmp</v>
          </cell>
          <cell r="H114" t="str">
            <v>https://drive.google.com/open?id=12fgEQZFwKa4mX01Z9GsUOHQHmiw2vSeL</v>
          </cell>
        </row>
        <row r="115">
          <cell r="F115" t="str">
            <v>KL10-01-0294</v>
          </cell>
          <cell r="G115" t="str">
            <v>https://drive.google.com/open?id=12V4cjW6fEkuELZoy6Hvr4YPsKSJTRfUn</v>
          </cell>
          <cell r="H115" t="str">
            <v>https://drive.google.com/open?id=1RjdojMDvcoMGGLqfBS3sdh4cIrmIzGMn</v>
          </cell>
        </row>
        <row r="116">
          <cell r="F116" t="str">
            <v>KL10-02-0344</v>
          </cell>
          <cell r="G116" t="str">
            <v>https://drive.google.com/open?id=1yZH-oVgDXh6rvEGILjfDWLQ8kQjXzxFA</v>
          </cell>
          <cell r="H116" t="str">
            <v>https://drive.google.com/open?id=1mqL64X44zjRSwiQ6Ji7lqa2kpFITzILV</v>
          </cell>
        </row>
        <row r="117">
          <cell r="F117" t="str">
            <v>KL10-02-0067</v>
          </cell>
          <cell r="G117" t="str">
            <v>https://drive.google.com/open?id=1MwVIiT7Z68taZ_X0Pe1jC2FUcY3zKp_B</v>
          </cell>
          <cell r="H117" t="str">
            <v>https://drive.google.com/open?id=1mASkJvKUqAltaxX8cErQMg9djGgL8FDe</v>
          </cell>
        </row>
        <row r="118">
          <cell r="F118" t="str">
            <v>KL10-02-0230</v>
          </cell>
          <cell r="G118" t="str">
            <v>https://drive.google.com/open?id=1cR2cpB7fVk5xZQ0DKQQfBKgArcwxx8mm</v>
          </cell>
          <cell r="H118" t="str">
            <v>https://drive.google.com/open?id=1_byLTy_gUveoHHzMizi_ot7qyx1B5lIr</v>
          </cell>
        </row>
        <row r="119">
          <cell r="F119" t="str">
            <v>KL10-02-0254</v>
          </cell>
          <cell r="G119" t="str">
            <v>https://drive.google.com/open?id=1BeNKvXeBxea4dfKGHRjwFbUXOJHIx7Fw</v>
          </cell>
          <cell r="H119" t="str">
            <v>https://drive.google.com/open?id=1O_2UXMrNEk2m2UFCIQm_onBMDPIg3SnR</v>
          </cell>
        </row>
        <row r="120">
          <cell r="F120" t="str">
            <v>KL10-02-0296</v>
          </cell>
          <cell r="G120" t="str">
            <v>https://drive.google.com/open?id=19mSUb0SJ-aXK6xlg2uLqDj8qEm-ATFWF</v>
          </cell>
          <cell r="H120" t="str">
            <v>https://drive.google.com/open?id=1-v_hkAhZFSB9wug2F9MlI_MAqcK0B0Su</v>
          </cell>
        </row>
        <row r="121">
          <cell r="F121" t="str">
            <v>KL10-02-0365</v>
          </cell>
          <cell r="G121" t="str">
            <v>https://drive.google.com/open?id=1n0rqIGJLKUTSFsG1N7tffhx7FuaJZNwP</v>
          </cell>
          <cell r="H121" t="str">
            <v>https://drive.google.com/open?id=1s8lkbRdpW5aFlKyori5zL_CR7NRYeQPl</v>
          </cell>
        </row>
        <row r="122">
          <cell r="F122" t="str">
            <v>KL10-02-0364</v>
          </cell>
          <cell r="G122" t="str">
            <v>https://drive.google.com/open?id=1hhV_2r1YGNG4BfWxSb-KCOzyrNTOcQOg</v>
          </cell>
          <cell r="H122" t="str">
            <v>https://drive.google.com/open?id=1kpHKFOzIi3gqsfJ4KCCh-VaVH6AOO2G_</v>
          </cell>
        </row>
        <row r="123">
          <cell r="F123" t="str">
            <v>KL10-02-0205</v>
          </cell>
          <cell r="G123" t="str">
            <v>https://drive.google.com/open?id=1KrBBDmJ8vTEKNAr7ddij-M5CEO_5eUW1</v>
          </cell>
          <cell r="H123" t="str">
            <v>https://drive.google.com/open?id=196ztJh_zfXy4GfXnsld3DDN2nNL1MMgN</v>
          </cell>
        </row>
        <row r="124">
          <cell r="F124" t="str">
            <v>KL 10-02-0147</v>
          </cell>
          <cell r="G124" t="str">
            <v>https://drive.google.com/open?id=1ubhE1lFs-5aKwBvbKOgXCThGIHXT7klP</v>
          </cell>
          <cell r="H124" t="str">
            <v>https://drive.google.com/open?id=1szeIuItoJ_4TQoPWMMCYvOygVHyrM0aO</v>
          </cell>
        </row>
        <row r="125">
          <cell r="F125" t="str">
            <v>KL10-02-0158</v>
          </cell>
          <cell r="G125" t="str">
            <v>https://drive.google.com/open?id=11qgq0xoOvBGbnLkIYAIZHWixHl2ZGsKN</v>
          </cell>
          <cell r="H125" t="str">
            <v>https://drive.google.com/open?id=1gRwSO8cXZ4OEeQWHjL1QwyVGB35dufVR</v>
          </cell>
        </row>
        <row r="126">
          <cell r="F126" t="str">
            <v>KL10-01-0022</v>
          </cell>
          <cell r="G126" t="str">
            <v>https://drive.google.com/open?id=1NfeZ3VpqEPL0Ryyj8WPwPw9M8efmxVtQ</v>
          </cell>
          <cell r="H126" t="str">
            <v>https://drive.google.com/open?id=1I_TOaaV2Szx6iSJOymIEZeUwOCwTwzWG</v>
          </cell>
        </row>
        <row r="127">
          <cell r="F127" t="str">
            <v>KL10-02-0156</v>
          </cell>
          <cell r="G127" t="str">
            <v>https://drive.google.com/open?id=1jjEv8A9qBV7FNaRl6iII8Y0PQWYHN6Up</v>
          </cell>
          <cell r="H127" t="str">
            <v>https://drive.google.com/open?id=1wDMToflEFFuI1jx4L3oHHCrWgundBKHc</v>
          </cell>
        </row>
        <row r="128">
          <cell r="F128" t="str">
            <v>KL10-02-0154</v>
          </cell>
          <cell r="G128" t="str">
            <v>https://drive.google.com/open?id=1f81U9K6VadWgRIPQYdPpKs2fflIx_gB4</v>
          </cell>
          <cell r="H128" t="str">
            <v>https://drive.google.com/open?id=1MT2PCTA00SP6KwDNV-2Elr8iyeDKNQaH</v>
          </cell>
        </row>
        <row r="129">
          <cell r="F129" t="str">
            <v>KL10-02-0160</v>
          </cell>
          <cell r="G129" t="str">
            <v>https://drive.google.com/open?id=1fVyyVjw495r_K4SOU6dMh_3w8T5voEsw</v>
          </cell>
          <cell r="H129" t="str">
            <v>https://drive.google.com/open?id=1XBDOx-HOCXPelYBblt1T5ttmori37HjN</v>
          </cell>
        </row>
        <row r="130">
          <cell r="F130" t="str">
            <v>KL10-02-0170</v>
          </cell>
          <cell r="G130" t="str">
            <v>https://drive.google.com/open?id=1o4S0RFikdM2VYGHuY1b_Zg4cXQLAaVFs</v>
          </cell>
          <cell r="H130" t="str">
            <v>https://drive.google.com/open?id=1AINTODKzqicBfOfq7yPRUFUUmg3EMywJ</v>
          </cell>
        </row>
        <row r="131">
          <cell r="F131" t="str">
            <v>KL10-01-0186</v>
          </cell>
          <cell r="G131" t="str">
            <v>https://drive.google.com/open?id=1ZqDc6b1ea54UaDTMpfUSTXdPinXAWPfL</v>
          </cell>
          <cell r="H131" t="str">
            <v>https://drive.google.com/open?id=1mHgZyFal5K8schpMRGY3P9GAtQFNW-_4</v>
          </cell>
        </row>
        <row r="132">
          <cell r="F132" t="str">
            <v>KL10-03-0107</v>
          </cell>
          <cell r="G132" t="str">
            <v>https://drive.google.com/open?id=1-AYLtHmL8B_f07AVNDZclgZWzryi-o1m</v>
          </cell>
          <cell r="H132" t="str">
            <v>https://drive.google.com/open?id=1lnmhC7hBRiiALVqdBRsdRyROjRuTDA3z</v>
          </cell>
        </row>
        <row r="133">
          <cell r="F133" t="str">
            <v>KL10-03-0107</v>
          </cell>
          <cell r="G133" t="str">
            <v>https://drive.google.com/open?id=1Tcw1wTFr4qKUuXfcUe28iV4JW_8gC_0X</v>
          </cell>
          <cell r="H133" t="str">
            <v>https://drive.google.com/open?id=1CpJHTY5duUleBdIeJ5QRft9RkbGINZHd</v>
          </cell>
        </row>
        <row r="134">
          <cell r="F134" t="str">
            <v>KL10-02-0164</v>
          </cell>
          <cell r="G134" t="str">
            <v>https://drive.google.com/open?id=1vu5W4KeRtrA0tPawitK_Ek0uFX_ImU8u</v>
          </cell>
          <cell r="H134" t="str">
            <v>https://drive.google.com/open?id=1TxUDXRfg8UzJefBpDAtE-JjAQkihq-n2</v>
          </cell>
        </row>
        <row r="135">
          <cell r="F135" t="str">
            <v>KL10-02-0343</v>
          </cell>
          <cell r="G135" t="str">
            <v>https://drive.google.com/open?id=1aCNi0bT-KW3q9DD-VzzqcvKTcP-MpnHt</v>
          </cell>
          <cell r="H135" t="str">
            <v>https://drive.google.com/open?id=1KekqdEQzjTdBVOVkYu1NwN8MzNRbR82e</v>
          </cell>
        </row>
        <row r="136">
          <cell r="F136" t="str">
            <v>KL10-02-0348</v>
          </cell>
          <cell r="G136" t="str">
            <v>https://drive.google.com/open?id=17sDNhSU0dPqwze1zKIY_VseU3-HYeMf0</v>
          </cell>
          <cell r="H136" t="str">
            <v>https://drive.google.com/open?id=1i_qp_ntjVS1IBq5vWKm5U74861ha2mT_</v>
          </cell>
        </row>
        <row r="137">
          <cell r="F137" t="str">
            <v>KL10-02-0343</v>
          </cell>
          <cell r="G137" t="str">
            <v>https://drive.google.com/open?id=1Ty-fk0W_nJKj0CWpSzLOepenbuUzmIuX</v>
          </cell>
          <cell r="H137" t="str">
            <v>https://drive.google.com/open?id=1ZQxhrU9p_HychlyCN3BzffTVkQZU5Z3G</v>
          </cell>
        </row>
        <row r="138">
          <cell r="F138" t="str">
            <v>KL10-02-0012</v>
          </cell>
          <cell r="G138" t="str">
            <v>https://drive.google.com/open?id=1jmZ5iSqHUDrYhTDCT84qwaj3QvPDai3M</v>
          </cell>
          <cell r="H138" t="str">
            <v>https://drive.google.com/open?id=1x9hYF0T5SLOpJmD1tCkVNp-9Hy59qEOR</v>
          </cell>
        </row>
        <row r="139">
          <cell r="F139" t="str">
            <v>KL10-02-0355</v>
          </cell>
          <cell r="G139" t="str">
            <v>https://drive.google.com/open?id=1LG4FZcjfIaXZZOYM2zavqVgyugR9XV_X</v>
          </cell>
          <cell r="H139" t="str">
            <v>https://drive.google.com/open?id=128L9heNbxTrZ9WnxAdrSYVIdze6U6Xad</v>
          </cell>
        </row>
        <row r="140">
          <cell r="F140" t="str">
            <v>KL10-02-0354</v>
          </cell>
          <cell r="G140" t="str">
            <v>https://drive.google.com/open?id=1bCo29_UGJXQbFiXpd45xHR3qz_SEDKU8</v>
          </cell>
          <cell r="H140" t="str">
            <v>https://drive.google.com/open?id=1R1hGLYAzaLpZuvOc0nKtaFPFeoRDRsEu</v>
          </cell>
        </row>
        <row r="141">
          <cell r="F141" t="str">
            <v>KL10-02-0032</v>
          </cell>
          <cell r="G141" t="str">
            <v>https://drive.google.com/open?id=1cFesr0lo-R7_8fn7T1DUEqDqka3xwFoR</v>
          </cell>
          <cell r="H141" t="str">
            <v>https://drive.google.com/open?id=1P6rQD1TyufAtwBXmp_v5zzORAkJCjUtt</v>
          </cell>
        </row>
        <row r="142">
          <cell r="F142" t="str">
            <v>KL10-02-0311</v>
          </cell>
          <cell r="G142" t="str">
            <v>https://drive.google.com/open?id=1vnK1uHp-TR69YX23zGOLitoVev3t3i3b</v>
          </cell>
          <cell r="H142" t="str">
            <v>https://drive.google.com/open?id=11ZJYapgB0MsbmVT0FI8jW_jcn91zWiBr</v>
          </cell>
        </row>
        <row r="143">
          <cell r="F143" t="str">
            <v>KL10-02-0159</v>
          </cell>
          <cell r="G143" t="str">
            <v>https://drive.google.com/open?id=13ReStERdjFhfqXGDRoePPkORdpmSTRDP</v>
          </cell>
          <cell r="H143" t="str">
            <v>https://drive.google.com/open?id=1DsYODHbysF_LqdiQYjZ_vIQ8molk4LQT</v>
          </cell>
        </row>
        <row r="144">
          <cell r="F144" t="str">
            <v>KL10-02-0332</v>
          </cell>
          <cell r="G144" t="str">
            <v>https://drive.google.com/open?id=1S59aBSasurTd18XV7bG-zPoyraNGLxaz</v>
          </cell>
          <cell r="H144" t="str">
            <v>https://drive.google.com/open?id=156LMFZ3h8Zvt2_T_2-M8rrBjV-D0Ihu8</v>
          </cell>
        </row>
        <row r="145">
          <cell r="F145" t="str">
            <v>KL10-02-0337</v>
          </cell>
          <cell r="G145" t="str">
            <v>https://drive.google.com/open?id=1sD3PDumfHfeZArhiqsyqbcukpj2ljCHs</v>
          </cell>
          <cell r="H145" t="str">
            <v>https://drive.google.com/open?id=1fUqFbfFeyXbspzw2-3qZiHGXiubTZQMy</v>
          </cell>
        </row>
        <row r="146">
          <cell r="F146" t="str">
            <v>KL10-02-0115</v>
          </cell>
          <cell r="G146" t="str">
            <v>https://drive.google.com/open?id=1_jnUChibICwBNEd8Tx_9CKB_poWAflO1</v>
          </cell>
          <cell r="H146" t="str">
            <v>https://drive.google.com/open?id=12VZ1XR1wOvFB6Ca1GOLsNKvs8EId1YP-</v>
          </cell>
        </row>
        <row r="147">
          <cell r="F147" t="str">
            <v>KL10-01-0233</v>
          </cell>
          <cell r="G147" t="str">
            <v>https://drive.google.com/open?id=1YmJYdZ78V5uKeoEEBthxlWYauskOjQRg</v>
          </cell>
          <cell r="H147" t="str">
            <v>https://drive.google.com/open?id=1WiMTnVi7HIsmKddSAI5uI9JMGahihqck</v>
          </cell>
        </row>
        <row r="148">
          <cell r="F148" t="str">
            <v>KL10-02-0016</v>
          </cell>
          <cell r="G148" t="str">
            <v>https://drive.google.com/open?id=1GfCxgErdY5BatYqPh9GG4GLdJL674GU0</v>
          </cell>
          <cell r="H148" t="str">
            <v>https://drive.google.com/open?id=1Qozg_KWdtBr3NartieXVgGLNT_iFjmYo</v>
          </cell>
        </row>
        <row r="149">
          <cell r="F149" t="str">
            <v>KL10-02-0250</v>
          </cell>
          <cell r="G149" t="str">
            <v>https://drive.google.com/open?id=1fyagHsBSo_4TdpGpCLtjeoZyeCVIcue6</v>
          </cell>
          <cell r="H149" t="str">
            <v>https://drive.google.com/open?id=1EYna2g4TzDRRXbWMkE6S0c7zUz7TlLwy</v>
          </cell>
        </row>
        <row r="150">
          <cell r="F150" t="str">
            <v>KL10-02-0152</v>
          </cell>
          <cell r="G150" t="str">
            <v>https://drive.google.com/open?id=1dOlDHDEoJz0lM8yx4A2MsTbjCHSidPcI</v>
          </cell>
          <cell r="H150" t="str">
            <v>https://drive.google.com/open?id=10vZPzM0QhG8JhpVn8vNnop2-S2MMwHTt</v>
          </cell>
        </row>
        <row r="151">
          <cell r="F151" t="str">
            <v>KL10-01-0234</v>
          </cell>
          <cell r="G151" t="str">
            <v>https://drive.google.com/open?id=1bk0xaJOGCFRABiDKVUE2rygEVD_Dt24E</v>
          </cell>
          <cell r="H151" t="str">
            <v>https://drive.google.com/open?id=1wxxv_P3fdabO7XDXPp6JP-Q3dqSEKQDf</v>
          </cell>
        </row>
        <row r="152">
          <cell r="F152" t="str">
            <v>KL10-02-0340</v>
          </cell>
          <cell r="G152" t="str">
            <v>https://drive.google.com/open?id=14r_RD2dKw4dPM-7Xqvdo5gWdH_rk7QOB</v>
          </cell>
          <cell r="H152" t="str">
            <v>https://drive.google.com/open?id=1GuE2_LvH1Vqy8Y7ZDC_2Y1ztdS3TsQqG</v>
          </cell>
        </row>
        <row r="153">
          <cell r="F153" t="str">
            <v>KL10-02-0247</v>
          </cell>
          <cell r="G153" t="str">
            <v>https://drive.google.com/open?id=1DTrCDmOQORcoytKQlpLB6m6XOqRAKhag</v>
          </cell>
          <cell r="H153" t="str">
            <v>https://drive.google.com/open?id=1-Y5x_DCNBFgZTytFD1ZqQGkO7j1sqiPR</v>
          </cell>
        </row>
        <row r="154">
          <cell r="F154" t="str">
            <v>KL10-02-0281</v>
          </cell>
          <cell r="G154" t="str">
            <v>https://drive.google.com/open?id=17HLMnPJV0H4DR5kxfQj47afa2M7DJrql</v>
          </cell>
          <cell r="H154" t="str">
            <v>https://drive.google.com/open?id=1B2QOK7hIaqvbWsib21WJXWsCs02OAaWA</v>
          </cell>
        </row>
        <row r="155">
          <cell r="F155" t="str">
            <v>KL10-01-0298</v>
          </cell>
          <cell r="G155" t="str">
            <v>https://drive.google.com/open?id=1Z6YrrS-bI3sBxsMXX3EyEbzGfIQHWC25</v>
          </cell>
          <cell r="H155" t="str">
            <v>https://drive.google.com/open?id=12GfSoze5vtVSmYX7fXMROAeA3gza2Y4r</v>
          </cell>
        </row>
        <row r="156">
          <cell r="F156" t="str">
            <v>KL10-02-0083</v>
          </cell>
          <cell r="G156" t="str">
            <v>https://drive.google.com/open?id=1us0SyQy9De9SWFLBdyvBD_a07wVGZ4TO</v>
          </cell>
          <cell r="H156" t="str">
            <v>https://drive.google.com/open?id=1mW9FLuJEIv4HxIvvKWjMr60MFOPT6kja</v>
          </cell>
        </row>
        <row r="157">
          <cell r="F157" t="str">
            <v>KL10-02-0360</v>
          </cell>
          <cell r="G157" t="str">
            <v>https://drive.google.com/open?id=1olctf0cQTaXxjkCmVJr6r1YbdqlYXGhw</v>
          </cell>
          <cell r="H157" t="str">
            <v>https://drive.google.com/open?id=1rmOfa7UW6e-lkNGYfQ7ygLDCHRoY2CaW</v>
          </cell>
        </row>
        <row r="158">
          <cell r="F158" t="str">
            <v>KL10-02-0366</v>
          </cell>
          <cell r="G158" t="str">
            <v>https://drive.google.com/open?id=1H3R3pICytohZp4kJAKEDlzB50n5ZKGuI</v>
          </cell>
          <cell r="H158" t="str">
            <v>https://drive.google.com/open?id=18bWSWix5ui78faCzdLGdhECDVKd5V__I</v>
          </cell>
        </row>
        <row r="159">
          <cell r="F159" t="str">
            <v>KL10-02-0082</v>
          </cell>
          <cell r="G159" t="str">
            <v>https://drive.google.com/open?id=1e39zFg1-Og5NQvP905zsAl-NEKFqV4V6</v>
          </cell>
          <cell r="H159" t="str">
            <v>https://drive.google.com/open?id=10BOFT4worhzmBI-ljJVtKPPdY4o5U69d</v>
          </cell>
        </row>
        <row r="160">
          <cell r="F160" t="str">
            <v>KL10-02-0290</v>
          </cell>
          <cell r="G160" t="str">
            <v>https://drive.google.com/open?id=1GhyKgmKVsObSwd0DwbA-BEQRBMs-q0LC</v>
          </cell>
          <cell r="H160" t="str">
            <v>https://drive.google.com/open?id=1SSSBtThzfW5dIkbcPBDUBE6wT8Ntx0i-</v>
          </cell>
        </row>
        <row r="161">
          <cell r="F161" t="str">
            <v>KL10-02-0373</v>
          </cell>
          <cell r="G161" t="str">
            <v>https://drive.google.com/open?id=14Lb2h9_X1UKZx-cigTZU8Z1R8huSjajQ</v>
          </cell>
          <cell r="H161" t="str">
            <v>https://drive.google.com/open?id=1mo1q0LkykcfHRGJNoPXf5hdPOnevwSAS</v>
          </cell>
        </row>
        <row r="162">
          <cell r="F162" t="str">
            <v>KL10-02-0371</v>
          </cell>
          <cell r="G162" t="str">
            <v>https://drive.google.com/open?id=1sCR-GUTdvDEtPFyD3VKG-AO45dK2Xaw3</v>
          </cell>
          <cell r="H162" t="str">
            <v>https://drive.google.com/open?id=1DQTqNtqAQ1wIPfG5auQhdoINtdRrlJj4</v>
          </cell>
        </row>
        <row r="163">
          <cell r="F163" t="str">
            <v>KL10-02-0081</v>
          </cell>
          <cell r="G163" t="str">
            <v>https://drive.google.com/open?id=1061yWpVYZbWLX4mKSYn8c2wMWj4oEabj</v>
          </cell>
          <cell r="H163" t="str">
            <v>https://drive.google.com/open?id=14jgPvqSlMRdi_Yj474UzFruASNfXlOpI</v>
          </cell>
        </row>
        <row r="164">
          <cell r="F164" t="str">
            <v>KL10-02-0132</v>
          </cell>
          <cell r="G164" t="str">
            <v>https://drive.google.com/open?id=1dFBMcMVMUr_eJIZanScQa9DsekTgf6oY</v>
          </cell>
          <cell r="H164" t="str">
            <v>https://drive.google.com/open?id=1zADvhdhjfasB3G4GrZqlzh1sqB5INx8S</v>
          </cell>
        </row>
        <row r="165">
          <cell r="F165" t="str">
            <v>KL10-02-0252</v>
          </cell>
          <cell r="G165" t="str">
            <v>https://drive.google.com/open?id=1KE7Vzw7T-qskIPQVDMvGT8fIWa5gdbQ6</v>
          </cell>
          <cell r="H165" t="str">
            <v>https://drive.google.com/open?id=18imaMaplpfU_kC3Ow8rN2Y9MgAbHJPHa</v>
          </cell>
        </row>
        <row r="166">
          <cell r="F166" t="str">
            <v>KL10-02-0030</v>
          </cell>
          <cell r="G166" t="str">
            <v>https://drive.google.com/open?id=11PC4SJoiDw78pRxigdsFIEJ-BhK2yFem</v>
          </cell>
          <cell r="H166" t="str">
            <v>https://drive.google.com/open?id=1ToWzEctTo3CUUJ79nB19gXcH492MTvaR</v>
          </cell>
        </row>
        <row r="167">
          <cell r="F167" t="str">
            <v>KL10-02-0370</v>
          </cell>
          <cell r="G167" t="str">
            <v>https://drive.google.com/open?id=1q7PzHuYCPMtRX_Y8DV_XHwe3i0VvviIT</v>
          </cell>
          <cell r="H167" t="str">
            <v>https://drive.google.com/open?id=1Hqilj05zCaLPARKZ3YhcKppcb-U8Grmy</v>
          </cell>
        </row>
        <row r="168">
          <cell r="F168" t="str">
            <v>KL10-02-0078</v>
          </cell>
          <cell r="G168" t="str">
            <v>https://drive.google.com/open?id=1S_aXnE2JzMDHjRBR7fl0PDb8wFZZ7JkA</v>
          </cell>
          <cell r="H168" t="str">
            <v>https://drive.google.com/open?id=1uceC61JDlWiHaRHtoYWha8EDoNzEkE84</v>
          </cell>
        </row>
        <row r="169">
          <cell r="F169" t="str">
            <v>KL10-02-0368</v>
          </cell>
          <cell r="G169" t="str">
            <v>https://drive.google.com/open?id=1TKbm0GO1cNKBTFEkmTFNAmMNvmDuelZk</v>
          </cell>
          <cell r="H169" t="str">
            <v>https://drive.google.com/open?id=1Zn4hker0rL057FvAsFAOpRPxA935K_4M</v>
          </cell>
        </row>
        <row r="170">
          <cell r="F170" t="str">
            <v>KL10-02-0221</v>
          </cell>
          <cell r="G170" t="str">
            <v>https://drive.google.com/open?id=1XsGov6GauR8KUHrHtsifKk9oHlKJVjrX</v>
          </cell>
          <cell r="H170" t="str">
            <v>https://drive.google.com/open?id=1ID708bxnibh_hNxY2uT7DlimteU5Emhd</v>
          </cell>
        </row>
        <row r="171">
          <cell r="F171" t="str">
            <v>KL10-02-0037</v>
          </cell>
          <cell r="G171" t="str">
            <v>https://drive.google.com/open?id=1Hi08xOhxgqjWpWxxnXge00RO9KD4cPjK</v>
          </cell>
          <cell r="H171" t="str">
            <v>https://drive.google.com/open?id=1Zk-9hQHgmE8yiOiikHr22bCiYzG9ANZ9</v>
          </cell>
        </row>
        <row r="172">
          <cell r="F172" t="str">
            <v>KL10-03-0244</v>
          </cell>
          <cell r="G172" t="str">
            <v>https://drive.google.com/open?id=1q6M8OAoNtV0EKR968ygy5ZfGc0iEGr40</v>
          </cell>
          <cell r="H172" t="str">
            <v>https://drive.google.com/open?id=1heKTsoz9TsA9tomuN60xwAcIDDV3sB-s</v>
          </cell>
        </row>
        <row r="173">
          <cell r="F173" t="str">
            <v>KL10-02-0352</v>
          </cell>
          <cell r="G173" t="str">
            <v>https://drive.google.com/open?id=1xFdoA0-f2AeuvWI8WHYesOomcmmTNnQT</v>
          </cell>
          <cell r="H173" t="str">
            <v>https://drive.google.com/open?id=1z_7S0wixnSDDp9MS28L-LfkKc2gHIvGD</v>
          </cell>
        </row>
        <row r="174">
          <cell r="F174" t="str">
            <v>KL10-02-0131</v>
          </cell>
          <cell r="G174" t="str">
            <v>https://drive.google.com/open?id=16ECZwbnTm71YD4vfIez4SfBY3snvarr8</v>
          </cell>
          <cell r="H174" t="str">
            <v>https://drive.google.com/open?id=1RCw2KVVBWR8Q2LHo08lkF9r9azoaVkRk</v>
          </cell>
        </row>
        <row r="175">
          <cell r="F175" t="str">
            <v>KL10-02-0283</v>
          </cell>
          <cell r="G175" t="str">
            <v>https://drive.google.com/open?id=1pO7ri6DrPFCqhJhJWGQ6A9M7oVbNpovM</v>
          </cell>
          <cell r="H175" t="str">
            <v>https://drive.google.com/open?id=1VH3FZn_VZ-qpKtRFJmPFKu6fRvXP17OP</v>
          </cell>
        </row>
        <row r="176">
          <cell r="F176" t="str">
            <v>KL10-02-0018</v>
          </cell>
          <cell r="G176" t="str">
            <v>https://drive.google.com/open?id=1sg29uj9KZl8zUaqZrHP_AiL0VCaj2bw5</v>
          </cell>
          <cell r="H176" t="str">
            <v>https://drive.google.com/open?id=1ia9_-aP3seFcWDPQImiUMmmAuRxIGd0M</v>
          </cell>
        </row>
        <row r="177">
          <cell r="F177" t="str">
            <v>KL10-02-0288</v>
          </cell>
          <cell r="G177" t="str">
            <v>https://drive.google.com/open?id=1rbDFSvxaTwzyX1kt8aWAogsJCIBME_WS</v>
          </cell>
          <cell r="H177" t="str">
            <v>https://drive.google.com/open?id=1r5y0Yv_qCs-W7TBwu79FzMrzSn_yy9fv</v>
          </cell>
        </row>
        <row r="178">
          <cell r="F178" t="str">
            <v>KL10-02-0357</v>
          </cell>
          <cell r="G178" t="str">
            <v>https://drive.google.com/open?id=1FwQZqL4sbrIgVRcMP2duR7kafm1lgOkE</v>
          </cell>
          <cell r="H178" t="str">
            <v>https://drive.google.com/open?id=1i3BsY9xM4iGJFh1U7uXGSVQT7ygrWF7u</v>
          </cell>
        </row>
        <row r="179">
          <cell r="F179" t="str">
            <v>KL10-05-0076</v>
          </cell>
          <cell r="G179" t="str">
            <v>https://drive.google.com/open?id=107JUFZpfVgANIRgokGNVUCTgXTOASlEr</v>
          </cell>
          <cell r="H179" t="str">
            <v>https://drive.google.com/open?id=1BYxAC-QWAiia72uy2fxJ8O48d_c1ML0W</v>
          </cell>
        </row>
        <row r="180">
          <cell r="F180" t="str">
            <v>KL10-02-0256</v>
          </cell>
          <cell r="G180" t="str">
            <v>https://drive.google.com/open?id=1IA5ELUw5Hjwv30hkG94fHVRC3HqEqe_9</v>
          </cell>
          <cell r="H180" t="str">
            <v>https://drive.google.com/open?id=1Fpa4Df6EIOfAHO-LPXzqwscT69G4Ke5d</v>
          </cell>
        </row>
        <row r="181">
          <cell r="F181" t="str">
            <v>KL10-02-0058</v>
          </cell>
          <cell r="G181" t="str">
            <v>https://drive.google.com/open?id=1oOsvkENYyT2RV0659o8QeC7whoS6rKNG</v>
          </cell>
          <cell r="H181" t="str">
            <v>https://drive.google.com/open?id=10RtexS5hBMZbwPIptY7bIbcOTuoiY_zF</v>
          </cell>
        </row>
        <row r="182">
          <cell r="F182" t="str">
            <v>KL10-02-0249</v>
          </cell>
          <cell r="G182" t="str">
            <v>https://drive.google.com/open?id=1a5aBg97ob6pA7Z45YuzYAPLUop-34yWP</v>
          </cell>
          <cell r="H182" t="str">
            <v>https://drive.google.com/open?id=1JLy2LeGDQGeHTCUh0WQquedv5K6R_U8i</v>
          </cell>
        </row>
        <row r="183">
          <cell r="F183" t="str">
            <v>KL10-01-0293</v>
          </cell>
          <cell r="G183" t="str">
            <v>https://drive.google.com/open?id=1Qd7MwfD-YkpiuBUd1r-DpbTY1f0cV0Hm</v>
          </cell>
          <cell r="H183" t="str">
            <v>https://drive.google.com/open?id=1YHLcXx9RP02Tn_xZsfuyzrU0pgYDkVaT</v>
          </cell>
        </row>
        <row r="184">
          <cell r="F184" t="str">
            <v>KL10-02-0021</v>
          </cell>
          <cell r="G184" t="str">
            <v>https://drive.google.com/open?id=1t2JWc3hq-la5H7iaNnm4ta1RNkxm9sAu</v>
          </cell>
          <cell r="H184" t="str">
            <v>https://drive.google.com/open?id=12euzHnO_cOeO-uG9Qc3j3G05-2l09EKP</v>
          </cell>
        </row>
        <row r="185">
          <cell r="F185" t="str">
            <v>KL10-02-0033</v>
          </cell>
          <cell r="G185" t="str">
            <v>https://drive.google.com/open?id=1fuarSwyfHECqYJRSeL5rfHjeERg-tSZ-</v>
          </cell>
          <cell r="H185" t="str">
            <v>https://drive.google.com/open?id=1a1QQG55k6aSm0u2GtJ5zAo3_BWvPXmU-</v>
          </cell>
        </row>
        <row r="186">
          <cell r="F186" t="str">
            <v>KL10-01-0130</v>
          </cell>
          <cell r="G186" t="str">
            <v>https://drive.google.com/open?id=1KcGxEhZkaTeGzGP4d9T9FdSAcjkA-N-7</v>
          </cell>
          <cell r="H186" t="str">
            <v>https://drive.google.com/open?id=17StKQ0SatBcvRSMsgNzDEDPhN4Ff5fp-</v>
          </cell>
        </row>
        <row r="187">
          <cell r="F187" t="str">
            <v>KL10-01-0097</v>
          </cell>
          <cell r="G187" t="str">
            <v>https://drive.google.com/open?id=1yBqc7A3rIIrHUj-rkqo664In5goMkjRT</v>
          </cell>
          <cell r="H187" t="str">
            <v>https://drive.google.com/open?id=1raXv771h670CaUC0Hw3JSk-MXBa9YqfX</v>
          </cell>
        </row>
        <row r="188">
          <cell r="F188" t="str">
            <v>KL10-02-0342</v>
          </cell>
          <cell r="G188" t="str">
            <v>https://drive.google.com/open?id=1qgRZTUG3hJwGFM1s_RpJKsqANLznO0DM</v>
          </cell>
          <cell r="H188" t="str">
            <v>https://drive.google.com/open?id=1BscFGbiD8J6Ofr63BGiUaCw2m5f4mg66</v>
          </cell>
        </row>
        <row r="189">
          <cell r="F189" t="str">
            <v>KL10-02-0113</v>
          </cell>
          <cell r="G189" t="str">
            <v>https://drive.google.com/open?id=175esg_eCr5Cw--BUk33YlUEgNcPp5Upu</v>
          </cell>
          <cell r="H189" t="str">
            <v>https://drive.google.com/open?id=1DVeFyGqEjCZrcNhngQqBjxTWChW81PfG</v>
          </cell>
        </row>
        <row r="190">
          <cell r="F190" t="str">
            <v>KL10-02-0054</v>
          </cell>
          <cell r="G190" t="str">
            <v>https://drive.google.com/open?id=1E-O3577gDRGy3JraAf5x_GiVlmvT0k0Z</v>
          </cell>
          <cell r="H190" t="str">
            <v>https://drive.google.com/open?id=1k2ygvYXhPvdERmoRPEqMvOlwxuodeM1z</v>
          </cell>
        </row>
        <row r="191">
          <cell r="F191" t="str">
            <v>KL10-02-0341</v>
          </cell>
          <cell r="G191" t="str">
            <v>https://drive.google.com/open?id=1Ra-6BxCo1HEZfFcx2tQTb311rXuXeN63</v>
          </cell>
          <cell r="H191" t="str">
            <v>https://drive.google.com/open?id=1hfnOZu1VCwyEe9pb-7NILHUVQdawy58F</v>
          </cell>
        </row>
        <row r="192">
          <cell r="F192" t="str">
            <v>KL10-01-0130</v>
          </cell>
          <cell r="G192" t="str">
            <v>https://drive.google.com/open?id=1g0XQt57s6eiIdIRGP2IgWjegXifkjdn9</v>
          </cell>
          <cell r="H192" t="str">
            <v>https://drive.google.com/open?id=1Y924Hh3rQCB_EsOGXPmgljI5YWd8DxZU</v>
          </cell>
        </row>
        <row r="193">
          <cell r="F193" t="str">
            <v>KL10-03-0025</v>
          </cell>
          <cell r="G193" t="str">
            <v>https://drive.google.com/open?id=1CyGf1Ww0lRvMqOfq-iRlVmNyUHanCnrR</v>
          </cell>
          <cell r="H193" t="str">
            <v>https://drive.google.com/open?id=1hNtZz_u6JjtkfkXAbX9ifdiBxCFuAMA7</v>
          </cell>
        </row>
        <row r="194">
          <cell r="F194" t="str">
            <v>KL10-01-0092</v>
          </cell>
          <cell r="G194" t="str">
            <v>https://drive.google.com/open?id=1Ni-l6lFepuFFGIrHRALtqXWcWvfszd6u</v>
          </cell>
          <cell r="H194" t="str">
            <v>https://drive.google.com/open?id=1cbhQB2Cm3hoEc1SYyI9iHeivvCBnMEfy</v>
          </cell>
        </row>
        <row r="195">
          <cell r="F195" t="str">
            <v>KL10-02-0149</v>
          </cell>
          <cell r="G195" t="str">
            <v>https://drive.google.com/open?id=16A1WIerwRIK0vRLFHTaqZqeV5vjJ-1dR</v>
          </cell>
          <cell r="H195" t="str">
            <v>https://drive.google.com/open?id=1G-addekl8yGoVCL_ADVHUZOXjmNO__ov</v>
          </cell>
        </row>
        <row r="196">
          <cell r="F196" t="str">
            <v>KL10-01-0060</v>
          </cell>
          <cell r="G196" t="str">
            <v>https://drive.google.com/open?id=1iwz6Uw9trk2kpxCTHpENPZzOT0QCX9ed</v>
          </cell>
          <cell r="H196" t="str">
            <v>https://drive.google.com/open?id=18tUNKFW94A2bgbZPRko-wyyAjGVAwdE_</v>
          </cell>
        </row>
        <row r="197">
          <cell r="F197" t="str">
            <v>KL10-02-0049</v>
          </cell>
          <cell r="G197" t="str">
            <v>https://drive.google.com/open?id=1SrXf410XPQdVvFS6E2bnKHpWdNaEKwwx</v>
          </cell>
          <cell r="H197" t="str">
            <v>https://drive.google.com/open?id=1mGPLMl1dlIzrdWO-9GWS8kcrAEYrRgji</v>
          </cell>
        </row>
        <row r="198">
          <cell r="F198" t="str">
            <v>KL10-01-0146</v>
          </cell>
          <cell r="G198" t="str">
            <v>https://drive.google.com/open?id=1j-trCcdP6-vxUXjQI1Zr-AO5C3NQhPmm</v>
          </cell>
          <cell r="H198" t="str">
            <v>https://drive.google.com/open?id=17jUqss6bH3uJwFQBfESIzAyGjwNRihvR</v>
          </cell>
        </row>
        <row r="199">
          <cell r="F199" t="str">
            <v>KL10-03-0109</v>
          </cell>
          <cell r="G199" t="str">
            <v>https://drive.google.com/open?id=1oIeEw4c0W-P2qbzDvX_lJPcFaDBjZejZ</v>
          </cell>
          <cell r="H199" t="str">
            <v>https://drive.google.com/open?id=1dZgHf99MTPZHxpAc-O3X_kddxNMiJKXl</v>
          </cell>
        </row>
        <row r="200">
          <cell r="F200" t="str">
            <v>KL10-02-0189</v>
          </cell>
          <cell r="G200" t="str">
            <v>https://drive.google.com/open?id=1pZ0NLQwzvARYH4tJ87FLCqXXKGvAqZPl</v>
          </cell>
          <cell r="H200" t="str">
            <v>https://drive.google.com/open?id=1DHLOYM3WC-tC5nXFG3Rq0_050t31u5X2</v>
          </cell>
        </row>
        <row r="201">
          <cell r="F201" t="str">
            <v>KL10-02-0066</v>
          </cell>
          <cell r="G201" t="str">
            <v>https://drive.google.com/open?id=1x-oddunpi6a9tniZbatCwJNUk_6y83G5</v>
          </cell>
          <cell r="H201" t="str">
            <v>https://drive.google.com/open?id=15-O_AGWPgK_3INlQElfntxS79DE3gXQl</v>
          </cell>
        </row>
        <row r="202">
          <cell r="F202" t="str">
            <v>KL10-01-0100</v>
          </cell>
          <cell r="G202" t="str">
            <v>https://drive.google.com/open?id=1-rTPYWXMtC88c2KWfIIO8IPgjYEaubUP</v>
          </cell>
          <cell r="H202" t="str">
            <v>https://drive.google.com/open?id=1eZ9J8szWxF4RFSu13pQPy4o17p5D--Uy</v>
          </cell>
        </row>
        <row r="203">
          <cell r="F203" t="str">
            <v>KL10-02-0350</v>
          </cell>
          <cell r="G203" t="str">
            <v>https://drive.google.com/open?id=1IqoDWA0oOCXR_RMbJlVLavmD7xNuvaDc</v>
          </cell>
          <cell r="H203" t="str">
            <v>https://drive.google.com/open?id=1ZpyQI0TQYpqyUoBs4LIKxFiyXgZwHFut</v>
          </cell>
        </row>
        <row r="204">
          <cell r="F204" t="str">
            <v>KL10-01-0318</v>
          </cell>
          <cell r="G204" t="str">
            <v>https://drive.google.com/open?id=1Wx5f4PWBlj8BiJI2bgV6_Kt2OB9jqHvd</v>
          </cell>
          <cell r="H204" t="str">
            <v>https://drive.google.com/open?id=1-P0eVX8qD5aCeiiV6RFS3k_J4QoLV4Tv</v>
          </cell>
        </row>
        <row r="205">
          <cell r="F205" t="str">
            <v>KL10-03-0048</v>
          </cell>
          <cell r="G205" t="str">
            <v>https://drive.google.com/open?id=1iTGXsmKh0-AD55xGwnhNMXKG_IO02GuJ</v>
          </cell>
          <cell r="H205" t="str">
            <v>https://drive.google.com/open?id=1PATIyfuUnfbbmYtQay4MInNRr8_zeu5q</v>
          </cell>
        </row>
        <row r="206">
          <cell r="F206" t="str">
            <v>KL10-02-0066</v>
          </cell>
          <cell r="G206" t="str">
            <v>https://drive.google.com/open?id=1n21awAUHZKvEev4mPHvsIXokPTYhNVCu</v>
          </cell>
          <cell r="H206" t="str">
            <v>https://drive.google.com/open?id=1mlxBBEpSfK7E5vmWcqHAAPoBAI5f0gTD</v>
          </cell>
        </row>
        <row r="207">
          <cell r="F207" t="str">
            <v>KL10-02-0189</v>
          </cell>
          <cell r="G207" t="str">
            <v>https://drive.google.com/open?id=1q0Qz9SmuiXAIXC4xcFQJ2Kj6I3Lf_hF_</v>
          </cell>
          <cell r="H207" t="str">
            <v>https://drive.google.com/open?id=1fw8lLWP2XYJOiYszDjyXFfv_JTBNqA4m</v>
          </cell>
        </row>
        <row r="208">
          <cell r="F208" t="str">
            <v>KL10-02-0133</v>
          </cell>
          <cell r="G208" t="str">
            <v>https://drive.google.com/open?id=1A9GxMylGJnRYwiCrDPHTlDtbPp_djPfu</v>
          </cell>
          <cell r="H208" t="str">
            <v>https://drive.google.com/open?id=1T6Mu9wYp9l_FBAjWvotqYn6LXKOS4QfC</v>
          </cell>
        </row>
        <row r="209">
          <cell r="F209" t="str">
            <v>KL10-02-0134</v>
          </cell>
          <cell r="G209" t="str">
            <v>https://drive.google.com/open?id=13Pe_pslU5fMXzoRNzUVfeV-bST2BdiJI</v>
          </cell>
          <cell r="H209" t="str">
            <v>https://drive.google.com/open?id=1NtgDXwqUNlU0fMejj0eXlR0AkuryKII8</v>
          </cell>
        </row>
        <row r="210">
          <cell r="F210" t="str">
            <v>KL10-02-0178</v>
          </cell>
          <cell r="G210" t="str">
            <v>https://drive.google.com/open?id=1_23mnq0f5KApAukMai1WTVjDIw88KL3o</v>
          </cell>
          <cell r="H210" t="str">
            <v>https://drive.google.com/open?id=1FTwglaP4xVuiuV5Kc72pitqs5zzFj5aj</v>
          </cell>
        </row>
        <row r="211">
          <cell r="F211" t="str">
            <v>KL10-02-0273</v>
          </cell>
          <cell r="G211" t="str">
            <v>https://drive.google.com/open?id=1iP_7Y-n7h3gIeJuphf0YPyGE51ANuN8e</v>
          </cell>
          <cell r="H211" t="str">
            <v>https://drive.google.com/open?id=1nsQnpmCuyTFFImGfEfdfYkyhJ0eQUSia</v>
          </cell>
        </row>
        <row r="212">
          <cell r="F212" t="str">
            <v>KL10-03-0242</v>
          </cell>
          <cell r="G212" t="str">
            <v>https://drive.google.com/open?id=1pXBKCaJwdRc-NJCW346mzkn0PBGgQ35b</v>
          </cell>
          <cell r="H212" t="str">
            <v>https://drive.google.com/open?id=1gSh4ugisHiqR82yC0osmgDXq7YdrpygE</v>
          </cell>
        </row>
        <row r="213">
          <cell r="F213" t="str">
            <v>KL10-02-0310</v>
          </cell>
          <cell r="G213" t="str">
            <v>https://drive.google.com/open?id=1gn0NP-SBHQ4ewBROPepQ0Ka4XnF_RNao</v>
          </cell>
          <cell r="H213" t="str">
            <v>https://drive.google.com/open?id=19cyUMoeiHZoBWOqd8Z4BcZ4qdR5o5Lyk</v>
          </cell>
        </row>
        <row r="214">
          <cell r="F214" t="str">
            <v>KL10-01-0091</v>
          </cell>
          <cell r="G214" t="str">
            <v>https://drive.google.com/open?id=1S9WgBk3wUQqFVM5wkExSsQzea6ayAZ5o</v>
          </cell>
          <cell r="H214" t="str">
            <v>https://drive.google.com/open?id=1X_DoBSKurcwrmZRhbdKzeUJa2Pwk6AwI</v>
          </cell>
        </row>
        <row r="215">
          <cell r="F215" t="str">
            <v>KL10-01-0099</v>
          </cell>
          <cell r="G215" t="str">
            <v>https://drive.google.com/open?id=1p8l30phZttwRX-fMUFg0lC46aLMqqs2P</v>
          </cell>
          <cell r="H215" t="str">
            <v>https://drive.google.com/open?id=1ntqJoxlNEDae-O13m0BTuWnOblgRHoz0</v>
          </cell>
        </row>
        <row r="216">
          <cell r="F216" t="str">
            <v>KL10-02-0356</v>
          </cell>
          <cell r="G216" t="str">
            <v>https://drive.google.com/open?id=1icLmBq4f1K19U9S_YD8pLnHRdp4w9mB9</v>
          </cell>
          <cell r="H216" t="str">
            <v>https://drive.google.com/open?id=12lzO62nIuUoGpbQpGlKxzMTV_I8QupR2</v>
          </cell>
        </row>
        <row r="217">
          <cell r="F217" t="str">
            <v>KL10-02-0369</v>
          </cell>
          <cell r="G217" t="str">
            <v>https://drive.google.com/open?id=1yZxN5LNzIX8sdgcK-4gF3vHp8WcnVvl0</v>
          </cell>
          <cell r="H217" t="str">
            <v>https://drive.google.com/open?id=1t4vbIreWlP-rr318XZUisNUtpgcxQXJ4</v>
          </cell>
        </row>
        <row r="218">
          <cell r="F218" t="str">
            <v>KL10-02-0274</v>
          </cell>
          <cell r="G218" t="str">
            <v>https://drive.google.com/open?id=1G1DEHkQZvElbEo3VyirbDbsIK7WPSA9p</v>
          </cell>
          <cell r="H218" t="str">
            <v>https://drive.google.com/open?id=1EZNmV8TlCfiBEVdkSMhPY7-oK1dgjuTj</v>
          </cell>
        </row>
        <row r="219">
          <cell r="F219" t="str">
            <v>KL10-02-0010</v>
          </cell>
          <cell r="G219" t="str">
            <v>https://drive.google.com/open?id=19imt725nqsGo0f6csWtZoYp_T_Z0ahE_</v>
          </cell>
          <cell r="H219" t="str">
            <v>https://drive.google.com/open?id=15vm0hKj34tjAxOr11ZYLL3A8dASKp3ml</v>
          </cell>
        </row>
        <row r="220">
          <cell r="F220" t="str">
            <v>KL10-02-0253</v>
          </cell>
          <cell r="G220" t="str">
            <v>https://drive.google.com/open?id=1s4XHF2k8hVWf99A3vPrXBwQX-DhmtpTG</v>
          </cell>
          <cell r="H220" t="str">
            <v>https://drive.google.com/open?id=1WD1So7UfWrn9oNRHAha-GXEnjkpexokX</v>
          </cell>
        </row>
        <row r="221">
          <cell r="F221" t="str">
            <v>KL10-01-0093</v>
          </cell>
          <cell r="G221" t="str">
            <v>https://drive.google.com/open?id=1sLJLqJtsM7PiJ9U8pUrNbFgPokZKd418</v>
          </cell>
          <cell r="H221" t="str">
            <v>https://drive.google.com/open?id=1j8cma5rHDRgV_mMha7eYXUr4pFVaMi9Q</v>
          </cell>
        </row>
        <row r="222">
          <cell r="F222" t="str">
            <v>KL10-01-0300</v>
          </cell>
          <cell r="G222" t="str">
            <v>https://drive.google.com/open?id=1aXHJQdZROSMV4VqjxfBpxVL1PLfhZS4q</v>
          </cell>
          <cell r="H222" t="str">
            <v>https://drive.google.com/open?id=1-Ebn-9mF3SjmDdp2tlFkfzY-91Go2PgJ</v>
          </cell>
        </row>
        <row r="223">
          <cell r="F223" t="str">
            <v>KL10-02-0285</v>
          </cell>
          <cell r="G223" t="str">
            <v>https://drive.google.com/open?id=1Es5CNohYxHjbSsPI2d5yp-VtYQX9D1s0</v>
          </cell>
          <cell r="H223" t="str">
            <v>https://drive.google.com/open?id=1NR4WEA0-yOLaivl3iYJZoCtWzJn0L4cT</v>
          </cell>
        </row>
        <row r="224">
          <cell r="F224" t="str">
            <v>KL10-02-0101</v>
          </cell>
          <cell r="G224" t="str">
            <v>https://drive.google.com/open?id=1n2RApiUY98iyft22_vPQZFWKNpoIDCMK</v>
          </cell>
          <cell r="H224" t="str">
            <v>https://drive.google.com/open?id=1jkkKibRtNEiVLPeweXbo-06qxquwqtkq</v>
          </cell>
        </row>
        <row r="225">
          <cell r="F225" t="str">
            <v>KL10-02-0310</v>
          </cell>
          <cell r="G225" t="str">
            <v>https://drive.google.com/open?id=1gR5O8nUXprp9nN4dkTNA5sAy3O9MAqIf</v>
          </cell>
          <cell r="H225" t="str">
            <v>https://drive.google.com/open?id=1656WnYzVX-yVblIGOwp3b9ufCNsFEb6D</v>
          </cell>
        </row>
        <row r="226">
          <cell r="F226" t="str">
            <v>KL10-05-0325</v>
          </cell>
          <cell r="G226" t="str">
            <v>https://drive.google.com/open?id=1QmhBg5iM11DMwPEBQVtwvPGkcPh6W9fp</v>
          </cell>
          <cell r="H226" t="str">
            <v>https://drive.google.com/open?id=10Dbr-UbiYw8vlontqNyrhLEe4jLVC_fa</v>
          </cell>
        </row>
        <row r="227">
          <cell r="F227" t="str">
            <v>KL10-02-0346</v>
          </cell>
          <cell r="G227" t="str">
            <v>https://drive.google.com/open?id=1Y88Ukx4pz2XP-W8GRvY-cmiXFG_-Sv4D</v>
          </cell>
          <cell r="H227" t="str">
            <v>https://drive.google.com/open?id=11w-r2j1JJmZwWCPg-rOeXq6Jr4Upa437</v>
          </cell>
        </row>
        <row r="228">
          <cell r="F228" t="str">
            <v>KL10-03-0269</v>
          </cell>
          <cell r="G228" t="str">
            <v>https://drive.google.com/open?id=1gqih3hTKmXptYX3hVDB8AEOCe1UqOVpO</v>
          </cell>
          <cell r="H228" t="str">
            <v>https://drive.google.com/open?id=1jB56TmjKiEJJUdVCglvuGoY4I8m4AuWX</v>
          </cell>
        </row>
        <row r="229">
          <cell r="F229" t="str">
            <v>KL10-02-0063</v>
          </cell>
          <cell r="G229" t="str">
            <v>https://drive.google.com/open?id=1KKkKLCge0SEFg4xDnKKL0_FdzAa4Icz2</v>
          </cell>
          <cell r="H229" t="str">
            <v>https://drive.google.com/open?id=1IgJ8zCI7uMam-mOwFDZ5HKrWnN1FZkwu</v>
          </cell>
        </row>
        <row r="230">
          <cell r="F230" t="str">
            <v>KL10-02-0292</v>
          </cell>
          <cell r="G230" t="str">
            <v>https://drive.google.com/open?id=1QRTz0cuZKsekBfKvGyan50kZgocquOK_</v>
          </cell>
          <cell r="H230" t="str">
            <v>https://drive.google.com/open?id=1RF0TGNPTXt5AhP_thAfTc3VuHBikn7d-</v>
          </cell>
        </row>
        <row r="231">
          <cell r="F231" t="str">
            <v>KL10-02-0102</v>
          </cell>
          <cell r="G231" t="str">
            <v>https://drive.google.com/open?id=1okdRHWmIAilUd6aDFoPi0pOrSd7uEw-C</v>
          </cell>
          <cell r="H231" t="str">
            <v>https://drive.google.com/open?id=1Krs6Kj34dWRPBoeWSgVcK6jYeoR9H5Yy</v>
          </cell>
        </row>
        <row r="232">
          <cell r="F232" t="str">
            <v>KL10-02-0284</v>
          </cell>
          <cell r="G232" t="str">
            <v>https://drive.google.com/open?id=1yfNBdJtKZTulSGI2-P1e0SI5wa96ap3m</v>
          </cell>
          <cell r="H232" t="str">
            <v>https://drive.google.com/open?id=1hyedpExRJrz_NaM8A2kKG4QMdDAzYjbZ</v>
          </cell>
        </row>
        <row r="233">
          <cell r="F233" t="str">
            <v>KL10-01-0172</v>
          </cell>
          <cell r="G233" t="str">
            <v>https://drive.google.com/open?id=1oDr0xw3J6wHE9cUM6Kb-eMN0hkTC8VZ3</v>
          </cell>
          <cell r="H233" t="str">
            <v>https://drive.google.com/open?id=1lkl9rbpBQfLdfdOBcLKuxETySLnEcH_5</v>
          </cell>
        </row>
        <row r="234">
          <cell r="F234" t="str">
            <v>KL10-01-0306</v>
          </cell>
          <cell r="G234" t="str">
            <v>https://drive.google.com/open?id=1QUxd91wPSkWrFAeoPPLL6QUB3QJDMbfa</v>
          </cell>
          <cell r="H234" t="str">
            <v>https://drive.google.com/open?id=1Psp5lrMZCgGfA6tN2GIqFxYSCrfYnsFs</v>
          </cell>
        </row>
        <row r="235">
          <cell r="F235" t="str">
            <v>KL10-01-0096</v>
          </cell>
          <cell r="G235" t="str">
            <v>https://drive.google.com/open?id=1pzQqHgYD4EonkpF-VXyZJ5X1_WbPIYyw</v>
          </cell>
          <cell r="H235" t="str">
            <v>https://drive.google.com/open?id=1h7Xhr0FmeFfkIkW_dFG6cStzq7G8RC3J</v>
          </cell>
        </row>
        <row r="236">
          <cell r="F236" t="str">
            <v>KL10-02-0157</v>
          </cell>
          <cell r="G236" t="str">
            <v>https://drive.google.com/open?id=1_CP7pTsdjjTchJ3z6Kk6-HDaLBpiei6E</v>
          </cell>
          <cell r="H236" t="str">
            <v>https://drive.google.com/open?id=1-Ja6MctGbppmJH-G3Rd66t_ZQdRt0cv-</v>
          </cell>
        </row>
        <row r="237">
          <cell r="F237" t="str">
            <v>KL10-01-0280</v>
          </cell>
          <cell r="G237" t="str">
            <v>https://drive.google.com/open?id=1yrkXHyiUJgEsdXIVjvgB1TGdzjcPAmQe</v>
          </cell>
          <cell r="H237" t="str">
            <v>https://drive.google.com/open?id=1PVEZKIi6IZnoQTn7Z4FeoIjRkU0U-Htf</v>
          </cell>
        </row>
        <row r="238">
          <cell r="F238" t="str">
            <v>KL10-02-0161</v>
          </cell>
          <cell r="G238" t="str">
            <v>https://drive.google.com/open?id=1LknF2gaR4ebay5svmE4Ae_NagcFrCPks</v>
          </cell>
          <cell r="H238" t="str">
            <v>https://drive.google.com/open?id=1Yx-NRgDR7RcCPWweNIsA4KTVspoVRtN1</v>
          </cell>
        </row>
        <row r="239">
          <cell r="F239" t="str">
            <v>KL10-02-0020</v>
          </cell>
          <cell r="G239" t="str">
            <v>https://drive.google.com/open?id=1RyJ48Pn2ZbVB_CqP6LFk81iz1oG54aMq</v>
          </cell>
          <cell r="H239" t="str">
            <v>https://drive.google.com/open?id=1BSKSn8xjeBPvjGQjzZIpaaRVdkxtw0Pi</v>
          </cell>
        </row>
        <row r="240">
          <cell r="F240" t="str">
            <v>KL10-02-0017</v>
          </cell>
          <cell r="G240" t="str">
            <v>https://drive.google.com/open?id=1izPa7SPQ1ddR2urxM7EEihWiMjz7AOEj</v>
          </cell>
          <cell r="H240" t="str">
            <v>https://drive.google.com/open?id=1xZMTJ05iVtLPhJmLtx8U9OXVbjjemOEB</v>
          </cell>
        </row>
        <row r="241">
          <cell r="F241" t="str">
            <v>KL10-01-0218</v>
          </cell>
          <cell r="G241" t="str">
            <v>https://drive.google.com/open?id=1zJVtAYKK77UmW1EZZe2O46LwjovwUnRi</v>
          </cell>
          <cell r="H241" t="str">
            <v>https://drive.google.com/open?id=1RWm7RpreYDGfvwRMylVRFmTq4fWDu1UD</v>
          </cell>
        </row>
        <row r="242">
          <cell r="F242" t="str">
            <v>KL10-01-0276</v>
          </cell>
          <cell r="G242" t="str">
            <v>https://drive.google.com/open?id=1uvEShR5MqlKx12o25NuYEXMDfeW99Urj</v>
          </cell>
          <cell r="H242" t="str">
            <v>https://drive.google.com/open?id=1-LaGO3BthO7ftZoWrF3m7V4JQcC-3hcg</v>
          </cell>
        </row>
        <row r="243">
          <cell r="F243" t="str">
            <v>KL10-02-0203</v>
          </cell>
          <cell r="G243" t="str">
            <v>https://drive.google.com/open?id=1FhE2ttM44DtsFXmumjIg8sjB3-smJ9S_</v>
          </cell>
          <cell r="H243" t="str">
            <v>https://drive.google.com/open?id=14mdFekNqnu_SPjhuwENBSZR_YKmlDsac</v>
          </cell>
        </row>
        <row r="244">
          <cell r="F244" t="str">
            <v>KL10-01-0087</v>
          </cell>
          <cell r="G244" t="str">
            <v>https://drive.google.com/open?id=1eyRDMMcKUBtKYuviIow0wD3-IJpm26rN</v>
          </cell>
          <cell r="H244" t="str">
            <v>https://drive.google.com/open?id=1GQP7qcS152c1zfb6LoJlwsEoPesROiHN</v>
          </cell>
        </row>
        <row r="245">
          <cell r="F245" t="str">
            <v>KL10-03-0024</v>
          </cell>
          <cell r="G245" t="str">
            <v>https://drive.google.com/open?id=1MRr3txuc5GXrlFIxpKE4AU_gXJQblU9T</v>
          </cell>
          <cell r="H245" t="str">
            <v>https://drive.google.com/open?id=103xY6kVSnyQu2Gu1c5uq_uJkZoTCmK4T</v>
          </cell>
        </row>
        <row r="246">
          <cell r="F246" t="str">
            <v>KL10-01-0282</v>
          </cell>
          <cell r="G246" t="str">
            <v>https://drive.google.com/open?id=146UyTMn3uMhervA36lkOmy8zekN4_uxs</v>
          </cell>
          <cell r="H246" t="str">
            <v>https://drive.google.com/open?id=1T6ZC3iseAqkeLCdqSHqkyn6GzBA531Xo</v>
          </cell>
        </row>
        <row r="247">
          <cell r="F247" t="str">
            <v>KL10-02-0432</v>
          </cell>
          <cell r="G247" t="str">
            <v>https://drive.google.com/open?id=10IqFvt0zxLV9O-us38E189Yp_cJy2o5V</v>
          </cell>
          <cell r="H247" t="str">
            <v>https://drive.google.com/open?id=1KocC3kxYb5N2b0dSyuSMseJwmWVPV01R</v>
          </cell>
        </row>
        <row r="248">
          <cell r="F248" t="str">
            <v>KL10-02-0063</v>
          </cell>
          <cell r="G248" t="str">
            <v>https://drive.google.com/open?id=1NMmIGwMhSBEFN-UOrZaUFpvXtCSdtgDP</v>
          </cell>
          <cell r="H248" t="str">
            <v>https://drive.google.com/open?id=17yRH1_WBBudZULnBOKRUKnX9tcW_r58C</v>
          </cell>
        </row>
        <row r="249">
          <cell r="F249" t="str">
            <v>KL10-02-0275</v>
          </cell>
          <cell r="G249" t="str">
            <v>https://drive.google.com/open?id=10CaNAwNS2ZEHWq_zUM7WOtSOAvORWNWA</v>
          </cell>
          <cell r="H249" t="str">
            <v>https://drive.google.com/open?id=1fDXF1iDr0mSAJ0ASsZv9XasIen8RwRI7</v>
          </cell>
        </row>
        <row r="250">
          <cell r="F250" t="str">
            <v>KL10-02-0165</v>
          </cell>
          <cell r="G250" t="str">
            <v>https://drive.google.com/open?id=1W5Gaj9Dk1OWbGSL6GHmYXthkQ9pQOOP3</v>
          </cell>
          <cell r="H250" t="str">
            <v>https://drive.google.com/open?id=1QJ44FBZZY8kpRsm0ZDE-I_Aj4pVresWe</v>
          </cell>
        </row>
        <row r="251">
          <cell r="F251" t="str">
            <v>KL10-02-0062</v>
          </cell>
          <cell r="G251" t="str">
            <v>https://drive.google.com/open?id=1n0_vqjCA966NHtOKjK8jfY4vMmYH3fj8</v>
          </cell>
          <cell r="H251" t="str">
            <v>https://drive.google.com/open?id=1A2zgtxpX7FgVwhcJWE-upW9la0kw0UJE</v>
          </cell>
        </row>
        <row r="252">
          <cell r="F252" t="str">
            <v>KL10-01-0219</v>
          </cell>
          <cell r="G252" t="str">
            <v>https://drive.google.com/open?id=1KmTOHXHtNfsT7MwclmVK0vnIlPBKISaC</v>
          </cell>
          <cell r="H252" t="str">
            <v>https://drive.google.com/open?id=1O3hz7NXFlAttjtC1vj3O-7Qbehsv5ujc</v>
          </cell>
        </row>
        <row r="253">
          <cell r="F253" t="str">
            <v>KL10-02-0065</v>
          </cell>
          <cell r="G253" t="str">
            <v>https://drive.google.com/open?id=1JPDE-4whKoXYQ1NE9sXbMQ-zYITOa74F</v>
          </cell>
          <cell r="H253" t="str">
            <v>https://drive.google.com/open?id=1sOeghXLctAsG2EAJbd6LCXmX1vpun4Sc</v>
          </cell>
        </row>
        <row r="254">
          <cell r="F254" t="str">
            <v>KL10-03-0108</v>
          </cell>
          <cell r="G254" t="str">
            <v>https://drive.google.com/open?id=1X21XDaDjKogefism3elrWfN-IlMidDnU</v>
          </cell>
          <cell r="H254" t="str">
            <v>https://drive.google.com/open?id=1qc4vNV1By3LjtKchS5K1hsG7DHn6PLwd</v>
          </cell>
        </row>
        <row r="255">
          <cell r="F255" t="str">
            <v>KL10-02-0372</v>
          </cell>
          <cell r="G255" t="str">
            <v>https://drive.google.com/open?id=1afwirZ5D_VNR9gIL035KL6Wp_yxEpRxW</v>
          </cell>
          <cell r="H255" t="str">
            <v>https://drive.google.com/open?id=1UCnF8SvnC4ySEFiHSvLjd-qjlWuSzWrn</v>
          </cell>
        </row>
        <row r="256">
          <cell r="F256" t="str">
            <v>KL10-02-0168</v>
          </cell>
          <cell r="G256" t="str">
            <v>https://drive.google.com/open?id=1p8FcYBFgXa9ur7wuRD_RqpXsOq9BiwpY</v>
          </cell>
          <cell r="H256" t="str">
            <v>https://drive.google.com/open?id=1SwnrourD95cZBwSlESjOwlC8BV2lq5x0</v>
          </cell>
        </row>
        <row r="257">
          <cell r="F257" t="str">
            <v>KL10-02-0215</v>
          </cell>
          <cell r="G257" t="str">
            <v>https://drive.google.com/open?id=19NU81woF4rMXD8BxgDZzy4zX-IpEcVdt</v>
          </cell>
          <cell r="H257" t="str">
            <v>https://drive.google.com/open?id=1usHASQgN1ShuNvg3rGUvrxVf_kfO0UCY</v>
          </cell>
        </row>
        <row r="258">
          <cell r="F258" t="str">
            <v>KL10-01-0095</v>
          </cell>
          <cell r="G258" t="str">
            <v>https://drive.google.com/open?id=1ePMh8pxQHb46uHkAFJgzpf4pC4sUVAZh</v>
          </cell>
          <cell r="H258" t="str">
            <v>https://drive.google.com/open?id=1TapY-laZ4bidFFEgVkIrqD2NkEvMO2RI</v>
          </cell>
        </row>
        <row r="259">
          <cell r="F259" t="str">
            <v>KL10-01-0098</v>
          </cell>
          <cell r="G259" t="str">
            <v>https://drive.google.com/open?id=1MtVaVZXfNYJ0EaX1tJs8-zC3TBTz7-AS</v>
          </cell>
          <cell r="H259" t="str">
            <v>https://drive.google.com/open?id=1gEvKJMMgUqp5jD-s4fkjTlWLwmIui86q</v>
          </cell>
        </row>
        <row r="260">
          <cell r="F260" t="str">
            <v>KL10-02-0353</v>
          </cell>
          <cell r="G260" t="str">
            <v>https://drive.google.com/open?id=1j6Tca-01NimZKMwGCrIjDczU2LKb-CtP</v>
          </cell>
          <cell r="H260" t="str">
            <v>https://drive.google.com/open?id=10ekhQafXP7JzARRhOSPEEv-TMeHFdTdp</v>
          </cell>
        </row>
        <row r="261">
          <cell r="F261" t="str">
            <v>KL10-03-0108_2022190046_2022190010</v>
          </cell>
          <cell r="G261" t="str">
            <v>https://drive.google.com/open?id=1KDjGj7a9yL26mvRlUqZgieT4HBu50n2x</v>
          </cell>
          <cell r="H261" t="str">
            <v>https://drive.google.com/open?id=1BuddN8DjPxi3nOaqOe2ES-_cjhYDCAn2</v>
          </cell>
        </row>
        <row r="262">
          <cell r="F262" t="str">
            <v>KL10-02-0001</v>
          </cell>
          <cell r="G262" t="str">
            <v>https://drive.google.com/open?id=17do13lb4I1A0cpLWtNzk5unpMKrVjIxk</v>
          </cell>
          <cell r="H262" t="str">
            <v>https://drive.google.com/open?id=1YFaK2nxfS8p7n09OXPSSFdTAuwsqSP0m</v>
          </cell>
        </row>
        <row r="263">
          <cell r="F263" t="str">
            <v>KL10-03-0289</v>
          </cell>
          <cell r="G263" t="str">
            <v>https://drive.google.com/open?id=1uoHOyINTPe9GI66omYW-woi0V0lpCeT_</v>
          </cell>
          <cell r="H263" t="str">
            <v>https://drive.google.com/open?id=1rPHIekKF98wLce4Q9Dd7z_BdAG60_ef5</v>
          </cell>
        </row>
        <row r="264">
          <cell r="F264" t="str">
            <v>KL10-03-0272</v>
          </cell>
          <cell r="G264" t="str">
            <v>https://drive.google.com/open?id=1O-3tC0o8Ztm5hfW6R5hkC4GoZpPuigWP</v>
          </cell>
          <cell r="H264" t="str">
            <v>https://drive.google.com/open?id=18lxAlrCBkmtQp2M78ULU0u7ACmb2Q6Pn</v>
          </cell>
        </row>
        <row r="265">
          <cell r="F265" t="str">
            <v>KL10-02-0228</v>
          </cell>
          <cell r="G265" t="str">
            <v>https://drive.google.com/open?id=1pAHsukIJIFPVNREIsmYmZfaGEiMJCkKd</v>
          </cell>
          <cell r="H265" t="str">
            <v>https://drive.google.com/open?id=1lIVl-6cMZjH0mdBajTtxYRmVM4aRerjh</v>
          </cell>
        </row>
        <row r="266">
          <cell r="F266" t="str">
            <v>KL10-01-0277</v>
          </cell>
          <cell r="G266" t="str">
            <v>https://drive.google.com/open?id=1v4ttyvWJQ58v6TeFvVtaPT0bxJNz5RbG</v>
          </cell>
          <cell r="H266" t="str">
            <v>https://drive.google.com/open?id=1UGiiPZ0WrLHxbyydyxM1g9eEbC5E7voH</v>
          </cell>
        </row>
        <row r="267">
          <cell r="F267" t="str">
            <v>KL10-01-0301</v>
          </cell>
          <cell r="G267" t="str">
            <v>https://drive.google.com/open?id=1QZT_bTtRD3ECPfAaVXeZ32yFK9dy32lF</v>
          </cell>
          <cell r="H267" t="str">
            <v>https://drive.google.com/open?id=1s1jI-Y6hbbbdxm5OxZfO-k1NhmIJldXG</v>
          </cell>
        </row>
        <row r="268">
          <cell r="F268" t="str">
            <v>KL10-02-0363</v>
          </cell>
          <cell r="G268" t="str">
            <v>https://drive.google.com/open?id=1RiOt5Px71KvnMj_5iqtwgPDZL1fBeboM</v>
          </cell>
          <cell r="H268" t="str">
            <v>https://drive.google.com/open?id=18-CmeLjBHMRaL6qrujFJDW30zbRKQCu4</v>
          </cell>
        </row>
        <row r="269">
          <cell r="F269" t="str">
            <v>KL10-02-0103</v>
          </cell>
          <cell r="G269" t="str">
            <v>https://drive.google.com/open?id=1_KVWWBqrlK7F9a5r17bAGjjoPH8WSn2Q</v>
          </cell>
          <cell r="H269" t="str">
            <v>https://drive.google.com/open?id=1mg57N6L4JCMMYVHhnH3LcZgukrLSevyy</v>
          </cell>
        </row>
        <row r="270">
          <cell r="F270" t="str">
            <v>KL10-01-0278</v>
          </cell>
          <cell r="G270" t="str">
            <v>https://drive.google.com/open?id=194wOBGVUen1Q-nYqHOdkc5CklLUiXgvb</v>
          </cell>
          <cell r="H270" t="str">
            <v>https://drive.google.com/open?id=1xXMg_BU-uGZ5Im58XbWRimRYWUA-oZva</v>
          </cell>
        </row>
        <row r="271">
          <cell r="F271" t="str">
            <v>KL10-02-0162</v>
          </cell>
          <cell r="G271" t="str">
            <v>https://drive.google.com/open?id=171pOgwjE-8mvo5SEAt5dbbqwKI5pbvgl</v>
          </cell>
          <cell r="H271" t="str">
            <v>https://drive.google.com/open?id=16BbkC_J3vQJ7NMC0_YdkewOjnwDTQpUa</v>
          </cell>
        </row>
        <row r="272">
          <cell r="F272" t="str">
            <v>KL10-03-0267</v>
          </cell>
          <cell r="G272" t="str">
            <v>https://drive.google.com/open?id=1S1F9Nqgoau6NpGLQLKdkZDm8z2fvbdrU</v>
          </cell>
          <cell r="H272" t="str">
            <v>https://drive.google.com/open?id=1H9QVaRbdVRQxEoheQyi7Q_M4fb9MviXJ</v>
          </cell>
        </row>
        <row r="273">
          <cell r="F273" t="str">
            <v>KL10-02-0162</v>
          </cell>
          <cell r="G273" t="str">
            <v>https://drive.google.com/open?id=1rRU6nN5VoJnnGYuluRdJGzsZlf6mWfzZ</v>
          </cell>
          <cell r="H273" t="str">
            <v>https://drive.google.com/open?id=1YNymhGsUiAoKH1nU-J3M5ZWuSA_cd3-9</v>
          </cell>
        </row>
        <row r="274">
          <cell r="F274" t="str">
            <v>KL10-02-02862</v>
          </cell>
          <cell r="G274" t="str">
            <v>https://drive.google.com/open?id=1Aw-q-iZgO5ce7FesfF2uQLKi84JBffDY</v>
          </cell>
          <cell r="H274" t="str">
            <v>https://drive.google.com/open?id=1_xg1lNCHjwvBQeurIyjRL0JvSSMr4xT1</v>
          </cell>
        </row>
        <row r="275">
          <cell r="F275" t="str">
            <v>KL10-02-0057</v>
          </cell>
          <cell r="G275" t="str">
            <v>https://drive.google.com/open?id=1rZXXE0JYQeeXr-dr5ZRbP6VfhKr_5R9Y</v>
          </cell>
          <cell r="H275" t="str">
            <v>https://drive.google.com/open?id=1AUjJjj_gz4OinX8KKLm3xrKctJWishpu</v>
          </cell>
        </row>
        <row r="276">
          <cell r="F276" t="str">
            <v>KL10-02-0162</v>
          </cell>
          <cell r="G276" t="str">
            <v>https://drive.google.com/open?id=1ekPWt9B8fLWn-Plm4BpexlMant74kBPe</v>
          </cell>
          <cell r="H276" t="str">
            <v>https://drive.google.com/open?id=1KbPXvcvRXNt8IQfTNkwF-fBdNT8qlt0r</v>
          </cell>
        </row>
        <row r="277">
          <cell r="F277" t="str">
            <v>KL10-01-0297</v>
          </cell>
          <cell r="G277" t="str">
            <v>https://drive.google.com/open?id=1HIS_pXZbGvcf9tNWdLJbethZu9FP5qxn</v>
          </cell>
          <cell r="H277" t="str">
            <v>https://drive.google.com/open?id=18L42S_-5WTdTzhtZOaiArwhv_ZAdkc3-</v>
          </cell>
        </row>
        <row r="278">
          <cell r="F278" t="str">
            <v>KL10-03-0128</v>
          </cell>
          <cell r="G278" t="str">
            <v>https://drive.google.com/open?id=1BHhu2EZpHED-A7lfcL3-RTMhjyqByd0x</v>
          </cell>
          <cell r="H278" t="str">
            <v>https://drive.google.com/open?id=1AVQtY1xnthI3MjbceaSgn9IpCwKR-DhM</v>
          </cell>
        </row>
        <row r="279">
          <cell r="F279" t="str">
            <v>KL10-01-0055</v>
          </cell>
          <cell r="G279" t="str">
            <v>https://drive.google.com/open?id=1ff5wmm3lYorX0eozG_voufhB5inuVwwi</v>
          </cell>
          <cell r="H279" t="str">
            <v>https://drive.google.com/open?id=1npwB69h0SMXIStMOGVJ8uqPPnzj2MjTk</v>
          </cell>
        </row>
        <row r="280">
          <cell r="F280" t="str">
            <v>KL10-06-0166 wrong</v>
          </cell>
          <cell r="G280" t="str">
            <v>https://drive.google.com/open?id=14yceB6-BA70kf4Eogw1Lmxx4c6ubkp68</v>
          </cell>
          <cell r="H280" t="str">
            <v>https://drive.google.com/open?id=1pSBxjFAZzwK8AZ4QVxsso1_q8uHbf9p4</v>
          </cell>
        </row>
        <row r="281">
          <cell r="F281" t="str">
            <v>KL10-01-0043</v>
          </cell>
          <cell r="G281" t="str">
            <v>https://drive.google.com/open?id=14yNs24ldZG9EJ-Rh8FOELRsgPiFjofw9</v>
          </cell>
          <cell r="H281" t="str">
            <v>https://drive.google.com/open?id=1kRMev4eZizR_jNnUMSw0k4GED-E3TYT2</v>
          </cell>
        </row>
        <row r="282">
          <cell r="F282" t="str">
            <v>KL10-01-0043</v>
          </cell>
          <cell r="G282" t="str">
            <v>https://drive.google.com/open?id=19zauuNCW3WuJ-n80twMjWekqA4NKFRZ0</v>
          </cell>
          <cell r="H282" t="str">
            <v>https://drive.google.com/open?id=171sDPugpsGk-EcJhsHD1KOh114FLQPo6</v>
          </cell>
        </row>
        <row r="283">
          <cell r="F283" t="str">
            <v>KL10-01-0266</v>
          </cell>
          <cell r="G283" t="str">
            <v>https://drive.google.com/open?id=1d2IHL5vZmDQfNPlcOTFHWPUUytcynGQC</v>
          </cell>
          <cell r="H283" t="str">
            <v>https://drive.google.com/open?id=16k-MVHr91FQOEhbzVg9hVrk_2oeuh-Xw</v>
          </cell>
        </row>
        <row r="284">
          <cell r="F284" t="str">
            <v>KL10-01-0266</v>
          </cell>
          <cell r="G284" t="str">
            <v>https://drive.google.com/open?id=15vSLXLiA5a3uxlT7WO8zMg-tXqko1W00</v>
          </cell>
          <cell r="H284" t="str">
            <v>https://drive.google.com/open?id=1WNIvO2hTaCH1dhZjh2GVNIT50Ia5aMT1</v>
          </cell>
        </row>
        <row r="285">
          <cell r="F285" t="str">
            <v>KL10-03-0026</v>
          </cell>
          <cell r="G285" t="str">
            <v>https://drive.google.com/open?id=146gguEIWOk8DlopGKsDZn7LB1nMfZ2GF</v>
          </cell>
          <cell r="H285" t="str">
            <v>https://drive.google.com/open?id=1zqjQdcNfzw3ynaCQdHLmsOq6MctSU6Ku</v>
          </cell>
        </row>
        <row r="286">
          <cell r="F286" t="str">
            <v>KL10-03-0029</v>
          </cell>
          <cell r="G286" t="str">
            <v>https://drive.google.com/open?id=1WJ7AYA8QEthfYYv-sdcp3NebsjQzUzWQ</v>
          </cell>
          <cell r="H286" t="str">
            <v>https://drive.google.com/open?id=1dqJGkswJa7iqvhc-F5MXnSUSVv1qrrLa</v>
          </cell>
        </row>
        <row r="287">
          <cell r="F287" t="str">
            <v>KL10-02-0117</v>
          </cell>
          <cell r="G287" t="str">
            <v>https://drive.google.com/open?id=1FrDIjY7cOzLJ-F-f8JWICc2T6yuMsqSB</v>
          </cell>
          <cell r="H287" t="str">
            <v>https://drive.google.com/open?id=1DXTGwXKDO5mh3dKqbSN-n_VFKNK1MxkR</v>
          </cell>
        </row>
        <row r="288">
          <cell r="F288" t="str">
            <v>KL10-02-0148</v>
          </cell>
          <cell r="G288" t="str">
            <v>https://drive.google.com/open?id=1ysy59mNw8DzYoPr9hvzcr-qkQSE_BhkU</v>
          </cell>
          <cell r="H288" t="str">
            <v>https://drive.google.com/open?id=14tMaeAnDHfKirSwBztCOCVjSh_w6BUie</v>
          </cell>
        </row>
        <row r="289">
          <cell r="F289" t="str">
            <v>KL10-01-0313</v>
          </cell>
          <cell r="G289" t="str">
            <v>https://drive.google.com/open?id=1uN0SfinkPq4KOnp_V7BF-Svl0qulfHOY</v>
          </cell>
          <cell r="H289" t="str">
            <v>https://drive.google.com/open?id=1azdCMr7LBh70Y5vbXzE8c6Kfs_Zk6g9Y</v>
          </cell>
        </row>
        <row r="290">
          <cell r="F290" t="str">
            <v>KL10-01-0312</v>
          </cell>
          <cell r="G290" t="str">
            <v>https://drive.google.com/open?id=1C0tBntFJX8Hfb3iLHC42PsU1AHSuLh9_</v>
          </cell>
          <cell r="H290" t="str">
            <v>https://drive.google.com/open?id=1DmSL0YLTWy44YCHRNV4AUAXj6cUqngWF</v>
          </cell>
        </row>
        <row r="291">
          <cell r="F291" t="str">
            <v>KL10-02-0299</v>
          </cell>
          <cell r="G291" t="str">
            <v>https://drive.google.com/open?id=1WGMgXalTVhHQ7XmS6BR73iHsjFmopxbi</v>
          </cell>
          <cell r="H291" t="str">
            <v>https://drive.google.com/open?id=1pCCb20gDqN8_4KLvbdRVC-kPmJ6r031I</v>
          </cell>
        </row>
        <row r="292">
          <cell r="F292" t="str">
            <v>KL10-06-0166</v>
          </cell>
          <cell r="G292" t="str">
            <v>https://drive.google.com/open?id=12g05h4t5BimHvw--N240Ns3YWBsn3mhc</v>
          </cell>
          <cell r="H292" t="str">
            <v>https://drive.google.com/open?id=1w4enj9JHNBJFqdND0bAVIgQMaNT9MtN7</v>
          </cell>
        </row>
        <row r="293">
          <cell r="F293" t="str">
            <v>KL10-01-0042</v>
          </cell>
          <cell r="G293" t="str">
            <v>https://drive.google.com/open?id=1dH4rhB__7lal4hVtjgGTFBZKfo92L7nh</v>
          </cell>
          <cell r="H293" t="str">
            <v>https://drive.google.com/open?id=181FkpgQoOGdVQzRX_Q4mhCNllm2OGkKC</v>
          </cell>
        </row>
        <row r="294">
          <cell r="F294" t="str">
            <v>KL10-01-0174</v>
          </cell>
          <cell r="G294" t="str">
            <v>https://drive.google.com/open?id=15y9HWxAyGq62ge0iqeEevfZucNjGrwiq</v>
          </cell>
          <cell r="H294" t="str">
            <v>https://drive.google.com/open?id=1eiLcQkyg_ZLZNrwHC9BgMEFwsL9hgYfs</v>
          </cell>
        </row>
        <row r="295">
          <cell r="F295" t="str">
            <v>KL10-01-0302</v>
          </cell>
          <cell r="G295" t="str">
            <v>https://drive.google.com/open?id=1JY2l5MnCP2VpvMFIQwaRKi-mcwt8AIsj</v>
          </cell>
          <cell r="H295" t="str">
            <v>https://drive.google.com/open?id=12HRdyQPd5cPMLxnqXXTgpm8ffmb2A52a</v>
          </cell>
        </row>
        <row r="296">
          <cell r="F296" t="str">
            <v>KL10-01-0314</v>
          </cell>
          <cell r="G296" t="str">
            <v>https://drive.google.com/open?id=1Cphj_KukxxlNSVyBGJE-reD4kyY3jXwJ</v>
          </cell>
          <cell r="H296" t="str">
            <v>https://drive.google.com/open?id=1m3pUZUoiAtMtZAVg_8It-7rVjUv8_GIg</v>
          </cell>
        </row>
        <row r="297">
          <cell r="F297" t="str">
            <v>KL10-06-0166</v>
          </cell>
          <cell r="G297" t="str">
            <v>https://drive.google.com/open?id=1Q9ThbrTr931awXo3nixEbZ3bPcGpLQPl</v>
          </cell>
          <cell r="H297" t="str">
            <v>https://drive.google.com/open?id=1QNX3FYFJHUUbfIRzMXuXHeH36fEMKZdp</v>
          </cell>
        </row>
        <row r="298">
          <cell r="F298" t="str">
            <v>KL10-01-0046</v>
          </cell>
          <cell r="G298" t="str">
            <v>https://drive.google.com/open?id=1XxBqH5_i8Ri83BG2oQ257nJTj7gnZhkT</v>
          </cell>
          <cell r="H298" t="str">
            <v>https://drive.google.com/open?id=1TvOvZAJaOGsPa9cjoQAKH70099FnDUzm</v>
          </cell>
        </row>
        <row r="299">
          <cell r="F299" t="str">
            <v>KL10-01-0316</v>
          </cell>
          <cell r="G299" t="str">
            <v>https://drive.google.com/open?id=14xeIo3v1Wu5JL4nL6trPlfIwjJNBmJQa</v>
          </cell>
          <cell r="H299" t="str">
            <v>https://drive.google.com/open?id=1wUiqnI0l0GKEQcrnT3O5sX4KK0G87W6p</v>
          </cell>
        </row>
        <row r="300">
          <cell r="F300" t="str">
            <v>KL10-02-0141</v>
          </cell>
          <cell r="G300" t="str">
            <v>https://drive.google.com/open?id=1frBcF_elKB4x2XabSTsBZZTRqgEw-073</v>
          </cell>
          <cell r="H300" t="str">
            <v>https://drive.google.com/open?id=1eBpywLSIVlaVPw7Fb8YB1xYFXC5D3yGu</v>
          </cell>
        </row>
        <row r="301">
          <cell r="F301" t="str">
            <v>KL10-02-0141</v>
          </cell>
          <cell r="G301" t="str">
            <v>https://drive.google.com/open?id=1WpsfthHWZWmwRyz8uZkdozXS1r6lQBNc</v>
          </cell>
          <cell r="H301" t="str">
            <v>https://drive.google.com/open?id=1So59oMibj_a7seLJgOuCWSABTaKjJCoU</v>
          </cell>
        </row>
        <row r="302">
          <cell r="F302" t="str">
            <v>KL10-02-0008</v>
          </cell>
          <cell r="G302" t="str">
            <v>https://drive.google.com/open?id=1v3Lfj6momW1OOABS6-71h9NJYuZegCb4</v>
          </cell>
          <cell r="H302" t="str">
            <v>https://drive.google.com/open?id=10zsQug9z-PucZCfXtJ-V5blmbdFsK3u9</v>
          </cell>
        </row>
        <row r="303">
          <cell r="F303" t="str">
            <v>KL10-01-0321</v>
          </cell>
          <cell r="G303" t="str">
            <v>https://drive.google.com/open?id=1CqYkQqs6uXfxeg_J0FQ7g8mzA4vOm-ZJ</v>
          </cell>
          <cell r="H303" t="str">
            <v>https://drive.google.com/open?id=1tGEJap-FZJzuyGiNbtl9H1XLcDzjZr_n</v>
          </cell>
        </row>
        <row r="304">
          <cell r="F304" t="str">
            <v>KL10-02-0167</v>
          </cell>
          <cell r="G304" t="str">
            <v>https://drive.google.com/open?id=112Z9oSZbGMZdtEs-bqTzaoB9AJABTSUv</v>
          </cell>
          <cell r="H304" t="str">
            <v>https://drive.google.com/open?id=1VwLfYta__1-_zeJAjVO3Q2miRHhPh05F</v>
          </cell>
        </row>
        <row r="305">
          <cell r="F305" t="str">
            <v>KL10-02-0009</v>
          </cell>
          <cell r="G305" t="str">
            <v>https://drive.google.com/open?id=1BBME0rTj_fIsMBp5Hftb0esiZiFRluUx</v>
          </cell>
          <cell r="H305" t="str">
            <v>https://drive.google.com/open?id=1fbyf26wvdd36g5w_Olbk23-uoUUVq29f</v>
          </cell>
        </row>
        <row r="306">
          <cell r="F306" t="str">
            <v>KL10-02-0136</v>
          </cell>
          <cell r="G306" t="str">
            <v>https://drive.google.com/open?id=1YDr0-E38ZwBqFrsIbuQWfVfZUtaYceoJ</v>
          </cell>
          <cell r="H306" t="str">
            <v>https://drive.google.com/open?id=13Hp7IjkKfJu-mPEIw_Z2xOVtD30r2EHL</v>
          </cell>
        </row>
        <row r="307">
          <cell r="F307" t="str">
            <v>KL10-01-0308</v>
          </cell>
          <cell r="G307" t="str">
            <v>https://drive.google.com/open?id=10eTMqdKXrezigGvvmSyf3R3LRZQmIIbX</v>
          </cell>
          <cell r="H307" t="str">
            <v>https://drive.google.com/open?id=1Lawbd7Njie_uNuT2ctJ-rYR7U9lhDCku</v>
          </cell>
        </row>
        <row r="308">
          <cell r="F308" t="str">
            <v>KL10-02-0144</v>
          </cell>
          <cell r="G308" t="str">
            <v>https://drive.google.com/open?id=1JYpSkWu6GrHeg3V-FZgZknD3mMl498fx</v>
          </cell>
          <cell r="H308" t="str">
            <v>https://drive.google.com/open?id=1wS8ikluJiOJJZJzJjTqWi3_MuCKtjnil</v>
          </cell>
        </row>
        <row r="309">
          <cell r="F309" t="str">
            <v>KL10-02-0004</v>
          </cell>
          <cell r="G309" t="str">
            <v>https://drive.google.com/open?id=1h5bXAjKXb0AsQWtpT4uzASvbdVDa8swF</v>
          </cell>
          <cell r="H309" t="str">
            <v>https://drive.google.com/open?id=1wkGRu5wCxII6Zlu6ha2Ta6PAZDERXytQ</v>
          </cell>
        </row>
        <row r="310">
          <cell r="F310" t="str">
            <v>KL10-02-0144</v>
          </cell>
          <cell r="G310" t="str">
            <v>https://drive.google.com/open?id=1fbl7cRQ6pQyy5ZKYYPX6S09hiud6RKU-</v>
          </cell>
          <cell r="H310" t="str">
            <v>https://drive.google.com/open?id=1P-kagueh2XUCs3BiRTcK6In4blZ_A_Av</v>
          </cell>
        </row>
        <row r="311">
          <cell r="F311" t="str">
            <v>KL10-02-0002</v>
          </cell>
          <cell r="G311" t="str">
            <v>https://drive.google.com/open?id=1r555UlHSiJQ8FW8GJp-z71_CfWx6nJ3S</v>
          </cell>
          <cell r="H311" t="str">
            <v>https://drive.google.com/open?id=1G2Rc_XSmC5rLfSWHrWr4xwdoRFXFdZZv</v>
          </cell>
        </row>
        <row r="312">
          <cell r="F312" t="str">
            <v>KL10-02-0201</v>
          </cell>
          <cell r="G312" t="str">
            <v>https://drive.google.com/open?id=1bgxmQdEaVODHu4AaI-CEcbVmJZbW7MRE</v>
          </cell>
          <cell r="H312" t="str">
            <v>https://drive.google.com/open?id=15kwKhspDqIGrA1MaY-nvCBKN1Voknlqr</v>
          </cell>
        </row>
        <row r="313">
          <cell r="F313" t="str">
            <v>KL10-02-0003</v>
          </cell>
          <cell r="G313" t="str">
            <v>https://drive.google.com/open?id=1bdE0dt8Dzs6aVeZ_RYxMq-HTNLtYfEbC</v>
          </cell>
          <cell r="H313" t="str">
            <v>https://drive.google.com/open?id=1xNgZNZrxJXOnuXH7YHQkF1E-09GrpbbO</v>
          </cell>
        </row>
        <row r="314">
          <cell r="F314" t="str">
            <v>KL10-01-0173</v>
          </cell>
          <cell r="G314" t="str">
            <v>https://drive.google.com/open?id=1RYiaSp2lJEl7rNQAHlo0koI3OG0K6n3u</v>
          </cell>
          <cell r="H314" t="str">
            <v>https://drive.google.com/open?id=1G8wDsTwCzrGv2bFtQIe-_OeWuDl4eCFB</v>
          </cell>
        </row>
        <row r="315">
          <cell r="F315" t="str">
            <v>KL10-02-0153</v>
          </cell>
          <cell r="G315" t="str">
            <v>https://drive.google.com/open?id=1_MTydv_oC0TecMepvSQabke0FvAE_aCo</v>
          </cell>
          <cell r="H315" t="str">
            <v>https://drive.google.com/open?id=166HF8BmOpb6tVRAkrIzqFP5RKHa9G33p</v>
          </cell>
        </row>
        <row r="316">
          <cell r="F316" t="str">
            <v>KL10-03-0028</v>
          </cell>
          <cell r="G316" t="str">
            <v>https://drive.google.com/open?id=103JoawG6LtgddLmUK4V_3QPimSF7conN</v>
          </cell>
          <cell r="H316" t="str">
            <v>https://drive.google.com/open?id=1EctHZ6Sro77qDIfDFm3D8vXZGwAnQc9D</v>
          </cell>
        </row>
        <row r="317">
          <cell r="F317" t="str">
            <v>KL10-02-0137</v>
          </cell>
          <cell r="G317" t="str">
            <v>https://drive.google.com/open?id=12fjQHsLQROSc4JB1AQjSNI7NrswRv9bD</v>
          </cell>
          <cell r="H317" t="str">
            <v>https://drive.google.com/open?id=1YBXVYS5yBbPRLbLvESx_7yS4umnzmVVl</v>
          </cell>
        </row>
        <row r="318">
          <cell r="F318" t="str">
            <v>KL10-02-0079</v>
          </cell>
          <cell r="G318" t="str">
            <v>https://drive.google.com/open?id=1efH65Rn2hU7s1ps7inY5SkUlkdySrKyp</v>
          </cell>
          <cell r="H318" t="str">
            <v>https://drive.google.com/open?id=1roUNKBMu_RmuXE8AMI5UcJ7z4D2xbmcT</v>
          </cell>
        </row>
        <row r="319">
          <cell r="F319" t="str">
            <v>KL10-02-0142</v>
          </cell>
          <cell r="G319" t="str">
            <v>https://drive.google.com/open?id=18o0UtlgpVTtvsvxtfyU_D2v-aYSuVa8R</v>
          </cell>
          <cell r="H319" t="str">
            <v>https://drive.google.com/open?id=109tDo5xPfzoMS0LvfAe6MxayhV3zr8Yi</v>
          </cell>
        </row>
        <row r="320">
          <cell r="F320" t="str">
            <v>KL10-02-0142</v>
          </cell>
          <cell r="G320" t="str">
            <v>https://drive.google.com/open?id=1x6zMbmzBHejJ29Dyz2uG03kZZrpKqeML</v>
          </cell>
          <cell r="H320" t="str">
            <v>https://drive.google.com/open?id=145GGoCOEVqtVIIG-GYo__988KJzThG8x</v>
          </cell>
        </row>
        <row r="321">
          <cell r="F321" t="str">
            <v>KL10-02-0142</v>
          </cell>
          <cell r="G321" t="str">
            <v>https://drive.google.com/open?id=1kd8thCYtfIwjTcB7TvCbFvDRupmrYDUh</v>
          </cell>
          <cell r="H321" t="str">
            <v>https://drive.google.com/open?id=1J0JNz6z9RzTsHEIFWQDSrVIvMHE5SNH3</v>
          </cell>
        </row>
        <row r="322">
          <cell r="F322" t="str">
            <v>KL10-02-0011</v>
          </cell>
          <cell r="G322" t="str">
            <v>https://drive.google.com/open?id=1qQIYDv9Y4LJwS6B0m5BezHz6AjYMNKma</v>
          </cell>
          <cell r="H322" t="str">
            <v>https://drive.google.com/open?id=1fpPhMAHgiMtRp69lcw3--VP9xcSZHr_d</v>
          </cell>
        </row>
        <row r="323">
          <cell r="F323" t="str">
            <v>KL10-02-0006</v>
          </cell>
          <cell r="G323" t="str">
            <v>https://drive.google.com/open?id=1YFoPqcM-xb-c2QcaKVWr_o96RAtHu4zi</v>
          </cell>
          <cell r="H323" t="str">
            <v>https://drive.google.com/open?id=1VYdk2PnikPziqPUH0BQuqrDqiOZjsFJZ</v>
          </cell>
        </row>
        <row r="324">
          <cell r="F324" t="str">
            <v>KL10-02-0001</v>
          </cell>
          <cell r="G324" t="str">
            <v>https://drive.google.com/open?id=1jE3BWacTc8hbhbiNqeWTSDHQdZnX9hUO</v>
          </cell>
          <cell r="H324" t="str">
            <v>https://drive.google.com/open?id=1GGvYNgkFoQSc8RSzlcAYcs7m9baXI3bh</v>
          </cell>
        </row>
        <row r="325">
          <cell r="F325" t="str">
            <v>KL10-01-0045</v>
          </cell>
          <cell r="G325" t="str">
            <v>https://drive.google.com/open?id=1dtdwpCOMSv7gF0qVLjzl4Tn-nBSV__lo</v>
          </cell>
          <cell r="H325" t="str">
            <v>https://drive.google.com/open?id=14ZvWjwSa0M4SCgzgCa_-_CvFXiNhm1vA</v>
          </cell>
        </row>
        <row r="326">
          <cell r="F326" t="str">
            <v>KL10-01-0327</v>
          </cell>
          <cell r="G326" t="str">
            <v>https://drive.google.com/open?id=1B76TX23BppE7BwTjVrE-AaXdS5jfqnRi</v>
          </cell>
          <cell r="H326" t="str">
            <v>https://drive.google.com/open?id=1D2gMyW6td_vo2WNPrStF6czF4A0id3K-</v>
          </cell>
        </row>
        <row r="327">
          <cell r="F327" t="str">
            <v>KL10-01-0327</v>
          </cell>
          <cell r="G327" t="str">
            <v>https://drive.google.com/open?id=14A4wWM7JSjbx10SqhnNVmBbzMK7pQTx2</v>
          </cell>
          <cell r="H327" t="str">
            <v>https://drive.google.com/open?id=107REJ8QTBRGIcJ2HcKnlYwcuhr9LjFws</v>
          </cell>
        </row>
        <row r="328">
          <cell r="F328" t="str">
            <v>KL10-02-0197</v>
          </cell>
          <cell r="G328" t="str">
            <v>https://drive.google.com/open?id=1QafX743tasrg4OIE-HopjuhVmiOo1Qgt</v>
          </cell>
          <cell r="H328" t="str">
            <v>https://drive.google.com/open?id=1hNBH4vhI6iCRySfdgou-a43WA83hB9_v</v>
          </cell>
        </row>
        <row r="329">
          <cell r="F329" t="str">
            <v>KL10-02-0175</v>
          </cell>
          <cell r="G329" t="str">
            <v>https://drive.google.com/open?id=1Fb3y489Yzf7LDL3cWMQrHELGiztTKiZ-</v>
          </cell>
          <cell r="H329" t="str">
            <v>https://drive.google.com/open?id=1qPGs2mG1HcWTEjfHQ6yIxUa8kfZ8ABZ3</v>
          </cell>
        </row>
        <row r="330">
          <cell r="F330" t="str">
            <v>KL10-02-0150</v>
          </cell>
          <cell r="G330" t="str">
            <v>https://drive.google.com/open?id=1z8vCwUBjvE5jUS-k9FD5whxNtE_nfl0k</v>
          </cell>
          <cell r="H330" t="str">
            <v>https://drive.google.com/open?id=1u26CGtgOGXW6_vKDAwKcC4SzuDe3RE3L</v>
          </cell>
        </row>
        <row r="331">
          <cell r="F331" t="str">
            <v>KL10-02-0006</v>
          </cell>
          <cell r="G331" t="str">
            <v>https://drive.google.com/open?id=1rZFZDd0egYvSqKlkh_GZKx1FZc8TIg2U</v>
          </cell>
          <cell r="H331" t="str">
            <v>https://drive.google.com/open?id=1QBOeyF8Is2wa8B7-YRyXg7y-hZ6PsPVJ</v>
          </cell>
        </row>
        <row r="332">
          <cell r="F332" t="str">
            <v>KL10-01-0309</v>
          </cell>
          <cell r="G332" t="str">
            <v>https://drive.google.com/open?id=1BshV2lccxvPbQff6RxZaC06dzkud2j2K</v>
          </cell>
          <cell r="H332" t="str">
            <v>https://drive.google.com/open?id=15ipfAm6kkKvvOm1BxVIvdThqFptnMw6a</v>
          </cell>
        </row>
        <row r="333">
          <cell r="F333" t="str">
            <v>KL10-02-0007</v>
          </cell>
          <cell r="G333" t="str">
            <v>https://drive.google.com/open?id=1KhDZHxakGLpgXChGABvHPBSw5B9Kxxur</v>
          </cell>
          <cell r="H333" t="str">
            <v>https://drive.google.com/open?id=1tuTt0f5NWLk3AmEU18Z-05I5-HdQWdFZ</v>
          </cell>
        </row>
        <row r="334">
          <cell r="F334" t="str">
            <v>KL10-01-0319</v>
          </cell>
          <cell r="G334" t="str">
            <v>https://drive.google.com/open?id=1Mu-rmAow8O5RipTEI4eBniMiEbJ8LpIC</v>
          </cell>
          <cell r="H334" t="str">
            <v>https://drive.google.com/open?id=1Gam6IwK8IcSb-8o1A2M_CR7RmZrsf9cl</v>
          </cell>
        </row>
        <row r="335">
          <cell r="F335" t="str">
            <v>KL10-01-0304</v>
          </cell>
          <cell r="G335" t="str">
            <v>https://drive.google.com/open?id=1Pzva6FwchTxfXOZcUsnI_Ua6S8RebRMx</v>
          </cell>
          <cell r="H335" t="str">
            <v>https://drive.google.com/open?id=14urSiM2O4R1hS7OjMs3i5IY9reVQuMKC</v>
          </cell>
        </row>
        <row r="336">
          <cell r="F336" t="str">
            <v>KL10-02-0005</v>
          </cell>
          <cell r="G336" t="str">
            <v>https://drive.google.com/open?id=155VJnbaRZvsHmf3nQSWrlMIO4G2tZ1Mh</v>
          </cell>
          <cell r="H336" t="str">
            <v>https://drive.google.com/open?id=1m_KoqjBYI54O-ZlngLxbLyqtmpNBuiwh</v>
          </cell>
        </row>
        <row r="337">
          <cell r="F337" t="str">
            <v>KL10-02-0138</v>
          </cell>
          <cell r="G337" t="str">
            <v>https://drive.google.com/open?id=1oZaq01RP5OwQdbRWAowgRpOSLBeutLcc</v>
          </cell>
          <cell r="H337" t="str">
            <v>https://drive.google.com/open?id=1I7INhsjfIZfXc9pmcwdqzzn13APylhsc</v>
          </cell>
        </row>
        <row r="338">
          <cell r="F338" t="str">
            <v>KL10-02-0138</v>
          </cell>
          <cell r="G338" t="str">
            <v>https://drive.google.com/open?id=19Tve36qIYCADq8UKclYCvrOQdbQyYkxg</v>
          </cell>
          <cell r="H338" t="str">
            <v>https://drive.google.com/open?id=1rkOWa49pBn1F5RDNpHfmF5B-PXhkLwYn</v>
          </cell>
        </row>
        <row r="339">
          <cell r="F339" t="str">
            <v>KL10-04-0326</v>
          </cell>
          <cell r="G339" t="str">
            <v>https://drive.google.com/open?id=1fSUqpMeEa6jiuCZNo28SAk3N1s8y7yoa</v>
          </cell>
          <cell r="H339" t="str">
            <v>https://drive.google.com/open?id=10PvQQIxmutQqLUEA9z2YK6Bw4ppbvN3Y</v>
          </cell>
        </row>
        <row r="340">
          <cell r="F340" t="str">
            <v>KL10-02-0192</v>
          </cell>
          <cell r="G340" t="str">
            <v>https://drive.google.com/open?id=1uCMN48NJoRupUyr4pHm-yTXg9NRsYXAw</v>
          </cell>
          <cell r="H340" t="str">
            <v>https://drive.google.com/open?id=1ySVaAhberTgUIfGGftrwfcjhOam5RsPC</v>
          </cell>
        </row>
        <row r="341">
          <cell r="F341" t="str">
            <v>KL10-01-0044</v>
          </cell>
          <cell r="G341" t="str">
            <v>https://drive.google.com/open?id=1XpqSkQ9RB7r9A2QbP-SV2TRi2ZafFMPh</v>
          </cell>
          <cell r="H341" t="str">
            <v>https://drive.google.com/open?id=155Nie-G-NMhL76CS9DCOLz8fcqBpMB8P</v>
          </cell>
        </row>
        <row r="342">
          <cell r="F342" t="str">
            <v>KL10-02-0053</v>
          </cell>
          <cell r="G342" t="str">
            <v>https://drive.google.com/open?id=1DFqerpkZB0H1XKmyN9EPd261Lq8SQmS_</v>
          </cell>
          <cell r="H342" t="str">
            <v>https://drive.google.com/open?id=1MXwnnp8NhdoNkyZ9Ur8i76WDdXSyRXZd</v>
          </cell>
        </row>
        <row r="343">
          <cell r="F343" t="str">
            <v>KL10-02-0140</v>
          </cell>
          <cell r="G343" t="str">
            <v>https://drive.google.com/open?id=1m1I0Cqvy7KwGfQR_jo083-vGSJVxpNXB</v>
          </cell>
          <cell r="H343" t="str">
            <v>https://drive.google.com/open?id=19I_BmSAtG-qtQUXK1BQZRjR0t3X30rP_</v>
          </cell>
        </row>
        <row r="344">
          <cell r="F344" t="str">
            <v>KL10-02-0137</v>
          </cell>
          <cell r="G344" t="str">
            <v>https://drive.google.com/open?id=1bhdXXdIyn75m2yqKeG5kkcQJKERRKfEC</v>
          </cell>
          <cell r="H344" t="str">
            <v>https://drive.google.com/open?id=1F4JGMtD9lOQ7Ga5DNIGkZnJXZvCJZzzS</v>
          </cell>
        </row>
        <row r="345">
          <cell r="F345" t="str">
            <v>KL10-02-0202</v>
          </cell>
          <cell r="G345" t="str">
            <v>https://drive.google.com/open?id=12l-GS8XueQ4imbrVn5mtAf-zlMHDSkWS</v>
          </cell>
          <cell r="H345" t="str">
            <v>https://drive.google.com/open?id=1B4l3EDTdxbhdBAWlbqcFNBV1HFmejel8</v>
          </cell>
        </row>
        <row r="346">
          <cell r="F346" t="str">
            <v>KL10-02-0047</v>
          </cell>
          <cell r="G346" t="str">
            <v>https://drive.google.com/open?id=1NgZcBK-PRod_LriVvTw19JW7kaA6Fd6Z</v>
          </cell>
          <cell r="H346" t="str">
            <v>https://drive.google.com/open?id=1AoDMitX8GYrrVjZfBCnC5whjjpLtgMan</v>
          </cell>
        </row>
        <row r="347">
          <cell r="F347" t="str">
            <v>KL10-02-0196</v>
          </cell>
          <cell r="G347" t="str">
            <v>https://drive.google.com/open?id=1MZ-6yvHgGLwKIsx52xZQsrBRZyaNSO7j</v>
          </cell>
          <cell r="H347" t="str">
            <v>https://drive.google.com/open?id=1I3ZG8elsTGTYpIYazUDu0ph8w_ycuIpD</v>
          </cell>
        </row>
        <row r="348">
          <cell r="F348" t="str">
            <v>KL10-02-0198</v>
          </cell>
          <cell r="G348" t="str">
            <v>https://drive.google.com/open?id=1S9IlDoojLiNRW5FwNUwxDnIFh6ff901l</v>
          </cell>
          <cell r="H348" t="str">
            <v>https://drive.google.com/open?id=1WPmQqWWhDC0s-bjtm-yx9XdilxHUpFVG</v>
          </cell>
        </row>
        <row r="349">
          <cell r="F349" t="str">
            <v>KL10-02-0317</v>
          </cell>
          <cell r="G349" t="str">
            <v>https://drive.google.com/open?id=1DjbaeEFZiXdw-JzkJcfjQLqy-6jYjhyi</v>
          </cell>
          <cell r="H349" t="str">
            <v>https://drive.google.com/open?id=1MAUCwYuVdhn40RloSUoS_eV3VTkbx_Dg</v>
          </cell>
        </row>
        <row r="350">
          <cell r="F350" t="str">
            <v>KL10-02-0143</v>
          </cell>
          <cell r="G350" t="str">
            <v>https://drive.google.com/open?id=1Dysv5nesOved3B4a4OBEwzFGxoTm_l3W</v>
          </cell>
          <cell r="H350" t="str">
            <v>https://drive.google.com/open?id=16nBaBzUPx3h-maCGf7Fg2gtVfm5Wz9Yl</v>
          </cell>
        </row>
        <row r="351">
          <cell r="F351" t="str">
            <v>KL10-02-0143</v>
          </cell>
          <cell r="G351" t="str">
            <v>https://drive.google.com/open?id=1OANAQly-b3Z9trwN5PZtA4YRdvN-B87L</v>
          </cell>
          <cell r="H351" t="str">
            <v>https://drive.google.com/open?id=1Hl59WTbyxdhZ5PozsRcQxVonnZKy9vHW</v>
          </cell>
        </row>
        <row r="352">
          <cell r="F352" t="str">
            <v>KL10-01-0320</v>
          </cell>
          <cell r="G352" t="str">
            <v>https://drive.google.com/open?id=10Se2UolsR_54ol50sgY5LXCG8zve3dMD</v>
          </cell>
          <cell r="H352" t="str">
            <v>https://drive.google.com/open?id=1pyLG1vFtiTrO8sgyTsudzRuk7KIQhmUM</v>
          </cell>
        </row>
        <row r="353">
          <cell r="F353" t="str">
            <v>KL10-05-0328</v>
          </cell>
          <cell r="G353" t="str">
            <v>https://drive.google.com/open?id=1s_0XZgjNytCO3l8e6s_o9A0_I8PhE8fq</v>
          </cell>
          <cell r="H353" t="str">
            <v>https://drive.google.com/open?id=1d73ChxfCZfAr-bClO-HpMn27LaHmpGB7</v>
          </cell>
        </row>
        <row r="354">
          <cell r="F354" t="str">
            <v>KL10-02-0338</v>
          </cell>
          <cell r="G354" t="str">
            <v>https://drive.google.com/open?id=1fJn1CR1ovt85vmADIwBSMnX66hlE4rsv</v>
          </cell>
          <cell r="H354" t="str">
            <v>https://drive.google.com/open?id=11NnBRhfrhAFCTrdA4UeDtQWGFGcbWjcf</v>
          </cell>
        </row>
        <row r="355">
          <cell r="F355" t="str">
            <v>KL10-02-0051</v>
          </cell>
          <cell r="G355" t="str">
            <v>https://drive.google.com/open?id=17olFrx3CxPXk2FTJLoj1yd1b8y3m0ZV7</v>
          </cell>
          <cell r="H355" t="str">
            <v>https://drive.google.com/open?id=1F9GEK6c6yyJk1q6pv7DWQ39YrMo1Aymx</v>
          </cell>
        </row>
        <row r="356">
          <cell r="F356" t="str">
            <v>KL10-01-0307</v>
          </cell>
          <cell r="G356" t="str">
            <v>https://drive.google.com/open?id=1hU_uOqd1GUBT8R7r0uXT7qcrmSqdSg1a</v>
          </cell>
          <cell r="H356" t="str">
            <v>https://drive.google.com/open?id=1D8zJPh2CgQL3cTiaLrdlZDl4D_AVJESb</v>
          </cell>
        </row>
        <row r="357">
          <cell r="F357" t="str">
            <v>KL10-01-0094</v>
          </cell>
          <cell r="G357" t="str">
            <v>https://drive.google.com/open?id=1T-cK9GdlFupUTKn7bty88f0tPlnWIg8H</v>
          </cell>
          <cell r="H357" t="str">
            <v>https://drive.google.com/open?id=1c8acMLZwA0_vjbaUJH-uX4wmUIIG-ZP8</v>
          </cell>
        </row>
        <row r="358">
          <cell r="F358" t="str">
            <v>KL10-03-0059</v>
          </cell>
          <cell r="G358" t="str">
            <v>https://drive.google.com/open?id=16Rwk8cuQfVsmfOiGph_mUR_j7zs91C2S</v>
          </cell>
          <cell r="H358" t="str">
            <v>https://drive.google.com/open?id=1dK5kqSwwi_EfcSlol6nHlJryJavR9wNy</v>
          </cell>
        </row>
        <row r="359">
          <cell r="F359" t="str">
            <v>KL10-02-0163</v>
          </cell>
          <cell r="G359" t="str">
            <v>https://drive.google.com/open?id=1YfyWpiKtfhonw2ynU8SYJD1Gx1IuQuyJ</v>
          </cell>
          <cell r="H359" t="str">
            <v>https://drive.google.com/open?id=18NuLeRy7vbjCAXeeqGFAl0kQC92j0ygq</v>
          </cell>
        </row>
        <row r="360">
          <cell r="F360" t="str">
            <v>KL10-01-0315</v>
          </cell>
          <cell r="G360" t="str">
            <v>https://drive.google.com/open?id=1TjiWtVQ8E4C6GyJboU2EyqPhRrz_j3sC</v>
          </cell>
          <cell r="H360" t="str">
            <v>https://drive.google.com/open?id=1pGkSbAuM8egNI7P4lAfE--5jzPQqkeqw</v>
          </cell>
        </row>
        <row r="361">
          <cell r="F361" t="str">
            <v>KL10-02-0050</v>
          </cell>
          <cell r="G361" t="str">
            <v>https://drive.google.com/open?id=1RFwpJXKbgoEznaUuqtmPrVHzn7_2Qj-Q</v>
          </cell>
          <cell r="H361" t="str">
            <v>https://drive.google.com/open?id=1U6qdTn_PRFT1pb4XCtKiP8I61kpPA_-Y</v>
          </cell>
        </row>
        <row r="362">
          <cell r="F362" t="str">
            <v>KL10-02-0080</v>
          </cell>
          <cell r="G362" t="str">
            <v>https://drive.google.com/open?id=18AsXPcU0DTEISguawg8PAz9iQhGF7kw6</v>
          </cell>
          <cell r="H362" t="str">
            <v>https://drive.google.com/open?id=17KOmunqNBlV3vYCf0CIdoSlpcBd1fgy5</v>
          </cell>
        </row>
        <row r="363">
          <cell r="F363" t="str">
            <v>KL10-05-0326</v>
          </cell>
          <cell r="G363" t="str">
            <v>https://drive.google.com/open?id=17pE2Fb5csFAeDnD5K7i_90dutE3bWzQf</v>
          </cell>
          <cell r="H363" t="str">
            <v>https://drive.google.com/open?id=1K5Zp4AJYUy4VEGgcGmis7KONLydtfnl8</v>
          </cell>
        </row>
      </sheetData>
      <sheetData sheetId="7"/>
      <sheetData sheetId="8"/>
      <sheetData sheetId="9">
        <row r="3">
          <cell r="A3" t="str">
            <v>STT</v>
          </cell>
          <cell r="B3" t="str">
            <v>Hội đồng</v>
          </cell>
          <cell r="C3" t="str">
            <v>Chủ tịch</v>
          </cell>
          <cell r="D3" t="str">
            <v>Thư ký</v>
          </cell>
          <cell r="E3" t="str">
            <v>Thành viên</v>
          </cell>
          <cell r="F3" t="str">
            <v>Email fst của thư ký hội đồng</v>
          </cell>
        </row>
        <row r="4">
          <cell r="A4">
            <v>1</v>
          </cell>
          <cell r="B4" t="str">
            <v>HĐ1</v>
          </cell>
          <cell r="C4" t="str">
            <v>Nguyễn Thị Thùy Dương</v>
          </cell>
          <cell r="D4" t="str">
            <v>Phạm Thị Cẩm Hoa</v>
          </cell>
          <cell r="E4" t="str">
            <v>Đinh Hữu Đông</v>
          </cell>
          <cell r="F4" t="str">
            <v>hoaptc@fst.edu.vn</v>
          </cell>
        </row>
        <row r="5">
          <cell r="A5">
            <v>2</v>
          </cell>
          <cell r="B5" t="str">
            <v>HĐ2</v>
          </cell>
          <cell r="C5" t="str">
            <v>Nguyễn Đình Thị Như Nguyện</v>
          </cell>
          <cell r="D5" t="str">
            <v>Trần Thị Cúc Phương</v>
          </cell>
          <cell r="E5" t="str">
            <v>Hoàng Thái Hà</v>
          </cell>
          <cell r="F5" t="str">
            <v>phuongttc@fst.edu.vn</v>
          </cell>
        </row>
        <row r="6">
          <cell r="A6">
            <v>3</v>
          </cell>
          <cell r="B6" t="str">
            <v>HĐ3</v>
          </cell>
          <cell r="C6" t="str">
            <v>Trịnh Hoài Thanh</v>
          </cell>
          <cell r="D6" t="str">
            <v>Nguyễn Thị Phượng</v>
          </cell>
          <cell r="E6" t="str">
            <v>Trần Chí Hải</v>
          </cell>
          <cell r="F6" t="str">
            <v>phuongnt@fst.edu.vn</v>
          </cell>
        </row>
        <row r="7">
          <cell r="A7">
            <v>4</v>
          </cell>
          <cell r="B7" t="str">
            <v>HĐ4</v>
          </cell>
          <cell r="C7" t="str">
            <v>Lê Doãn Dũng</v>
          </cell>
          <cell r="D7" t="str">
            <v>Phạm Thị Thùy Dương</v>
          </cell>
          <cell r="E7" t="str">
            <v>Đỗ Vĩnh Long</v>
          </cell>
          <cell r="F7" t="str">
            <v>duongptt@fst.edu.vn</v>
          </cell>
        </row>
        <row r="8">
          <cell r="A8">
            <v>5</v>
          </cell>
          <cell r="B8" t="str">
            <v>HĐ5</v>
          </cell>
          <cell r="C8" t="str">
            <v>Ngô Duy Anh Triết</v>
          </cell>
          <cell r="D8" t="str">
            <v>Nguyễn Hoàng Anh</v>
          </cell>
          <cell r="E8" t="str">
            <v>Nguyễn Thị Quỳnh Trang</v>
          </cell>
          <cell r="F8" t="str">
            <v>anhnh@fst.edu.vn</v>
          </cell>
        </row>
        <row r="9">
          <cell r="A9">
            <v>6</v>
          </cell>
          <cell r="B9" t="str">
            <v>HĐ6</v>
          </cell>
          <cell r="C9" t="str">
            <v>Dương Hữu Huy</v>
          </cell>
          <cell r="D9" t="str">
            <v>Đào Thị Tuyết Mai</v>
          </cell>
          <cell r="E9" t="str">
            <v>Nguyễn Văn Hiếu</v>
          </cell>
          <cell r="F9" t="str">
            <v>maidtt@fst.edu.vn</v>
          </cell>
        </row>
        <row r="10">
          <cell r="A10">
            <v>7</v>
          </cell>
          <cell r="B10" t="str">
            <v>HĐ7</v>
          </cell>
          <cell r="C10" t="str">
            <v>Nguyễn Văn Anh</v>
          </cell>
          <cell r="D10" t="str">
            <v>Nguyễn Phan Khánh Hòa</v>
          </cell>
          <cell r="E10" t="str">
            <v>Nguyễn Thị Mỹ Lệ</v>
          </cell>
          <cell r="F10" t="str">
            <v>hoanpk@fst.edu.vn</v>
          </cell>
        </row>
        <row r="11">
          <cell r="A11">
            <v>8</v>
          </cell>
          <cell r="B11" t="str">
            <v>HĐ8</v>
          </cell>
          <cell r="C11" t="str">
            <v>Phan Thế Duy</v>
          </cell>
          <cell r="D11" t="str">
            <v>Vũ Thị Hường</v>
          </cell>
          <cell r="E11" t="str">
            <v>Lê Thùy Linh</v>
          </cell>
          <cell r="F11" t="str">
            <v>huongvt@fst.edu.vn</v>
          </cell>
        </row>
        <row r="12">
          <cell r="A12">
            <v>9</v>
          </cell>
          <cell r="B12" t="str">
            <v>HĐ9</v>
          </cell>
          <cell r="C12" t="str">
            <v>Đặng Thị Yến</v>
          </cell>
          <cell r="D12" t="str">
            <v>Nguyễn Thị Kim Oanh</v>
          </cell>
          <cell r="E12" t="str">
            <v>Nguyễn Thanh Nam</v>
          </cell>
          <cell r="F12" t="str">
            <v>oanhntk@fst.edu.vn</v>
          </cell>
        </row>
        <row r="13">
          <cell r="A13">
            <v>10</v>
          </cell>
          <cell r="B13" t="str">
            <v>HĐ10</v>
          </cell>
          <cell r="C13" t="str">
            <v>Phan Thị Hồng Liên</v>
          </cell>
          <cell r="D13" t="str">
            <v>Hoàng Thị Trúc Quỳnh</v>
          </cell>
          <cell r="E13" t="str">
            <v>Lâm Hoàng Quân</v>
          </cell>
          <cell r="F13" t="str">
            <v>quynhhtt@fst.edu.vn</v>
          </cell>
        </row>
        <row r="14">
          <cell r="A14">
            <v>11</v>
          </cell>
          <cell r="B14" t="str">
            <v>HĐ11</v>
          </cell>
          <cell r="C14" t="str">
            <v>Nguyễn Bảo Toàn</v>
          </cell>
          <cell r="D14" t="str">
            <v>Nguyễn Cẩm Hường</v>
          </cell>
          <cell r="E14" t="str">
            <v>Đinh Thị Hải Thuận</v>
          </cell>
          <cell r="F14" t="str">
            <v>huongnc@fst.edu.vn</v>
          </cell>
        </row>
        <row r="15">
          <cell r="A15">
            <v>12</v>
          </cell>
          <cell r="B15" t="str">
            <v>HĐ12</v>
          </cell>
          <cell r="C15" t="str">
            <v>Nguyễn Phú Đức</v>
          </cell>
          <cell r="D15" t="str">
            <v>Trần Đức Duy</v>
          </cell>
          <cell r="E15" t="str">
            <v>Lâm Thế Hải</v>
          </cell>
          <cell r="F15" t="str">
            <v>duytd@fst.edu.vn</v>
          </cell>
        </row>
        <row r="16">
          <cell r="A16">
            <v>13</v>
          </cell>
          <cell r="B16" t="str">
            <v>HĐ13</v>
          </cell>
          <cell r="C16" t="str">
            <v>Phan Thị Kim Liên</v>
          </cell>
          <cell r="D16" t="str">
            <v>Nguyễn Thị Ngọc Hoài</v>
          </cell>
          <cell r="E16" t="str">
            <v>Nguyễn Thị Quỳnh Như</v>
          </cell>
          <cell r="F16" t="str">
            <v>hoaintn@fst.edu.vn</v>
          </cell>
        </row>
        <row r="17">
          <cell r="A17">
            <v>14</v>
          </cell>
          <cell r="B17" t="str">
            <v>HĐ14</v>
          </cell>
          <cell r="C17" t="str">
            <v>Huỳnh Thị Lê Dung</v>
          </cell>
          <cell r="D17" t="str">
            <v>Trần Quyết Thắng</v>
          </cell>
          <cell r="E17" t="str">
            <v>Phan Vĩnh Hưng</v>
          </cell>
          <cell r="F17" t="str">
            <v>thangtq@fst.edu.vn</v>
          </cell>
        </row>
        <row r="18">
          <cell r="A18">
            <v>15</v>
          </cell>
          <cell r="B18" t="str">
            <v>HĐ15</v>
          </cell>
          <cell r="C18" t="str">
            <v>Phạm Viết Nam</v>
          </cell>
          <cell r="D18" t="str">
            <v>Hoàng Thị Ngọc Nhơn</v>
          </cell>
          <cell r="E18" t="str">
            <v>Liêu Mỹ Đông</v>
          </cell>
          <cell r="F18" t="str">
            <v>nhonhtn@fst.edu.vn</v>
          </cell>
        </row>
        <row r="19">
          <cell r="A19">
            <v>16</v>
          </cell>
          <cell r="B19" t="str">
            <v>HĐ16</v>
          </cell>
          <cell r="C19" t="str">
            <v>Nguyễn Công Bỉnh</v>
          </cell>
          <cell r="D19" t="str">
            <v>Nguyễn Thị Hải Hòa</v>
          </cell>
          <cell r="E19" t="str">
            <v>Lê Quỳnh Anh</v>
          </cell>
          <cell r="F19" t="str">
            <v>hoanth@fst.edu.vn</v>
          </cell>
        </row>
        <row r="20">
          <cell r="A20">
            <v>17</v>
          </cell>
          <cell r="B20" t="str">
            <v>HĐ17</v>
          </cell>
          <cell r="C20" t="str">
            <v>Huỳnh Thái Nguyên</v>
          </cell>
          <cell r="D20" t="str">
            <v>Nguyễn Thị Thu Huyền</v>
          </cell>
          <cell r="E20" t="str">
            <v>Lê Thị Thúy Hằng</v>
          </cell>
          <cell r="F20" t="str">
            <v>huyenntt@fst.edu.vn</v>
          </cell>
        </row>
        <row r="21">
          <cell r="A21">
            <v>18</v>
          </cell>
          <cell r="B21" t="str">
            <v>HĐ18</v>
          </cell>
          <cell r="C21" t="str">
            <v/>
          </cell>
        </row>
      </sheetData>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0B229-0086-4697-9A43-3F57D9D0EEDF}">
  <dimension ref="A1:H69"/>
  <sheetViews>
    <sheetView tabSelected="1" workbookViewId="0">
      <selection activeCell="E7" sqref="E7"/>
    </sheetView>
  </sheetViews>
  <sheetFormatPr defaultRowHeight="15.5" x14ac:dyDescent="0.35"/>
  <cols>
    <col min="1" max="1" width="9" style="1" bestFit="1" customWidth="1"/>
    <col min="2" max="2" width="30.19921875" style="1" bestFit="1" customWidth="1"/>
    <col min="3" max="3" width="13" style="1" bestFit="1" customWidth="1"/>
    <col min="4" max="4" width="11.8984375" style="1" bestFit="1" customWidth="1"/>
    <col min="5" max="5" width="33.296875" style="1" customWidth="1"/>
    <col min="6" max="6" width="30.8984375" style="1" bestFit="1" customWidth="1"/>
    <col min="7" max="7" width="16.69921875" style="1" bestFit="1" customWidth="1"/>
    <col min="8" max="8" width="26.5" style="1" bestFit="1" customWidth="1"/>
    <col min="9" max="16384" width="8.796875" style="1"/>
  </cols>
  <sheetData>
    <row r="1" spans="1:8" ht="17.5" x14ac:dyDescent="0.35">
      <c r="A1" s="16" t="s">
        <v>5</v>
      </c>
      <c r="B1" s="16"/>
      <c r="C1" s="16"/>
      <c r="D1" s="16"/>
      <c r="E1" s="16"/>
      <c r="F1" s="16"/>
      <c r="G1" s="16"/>
      <c r="H1" s="16"/>
    </row>
    <row r="2" spans="1:8" x14ac:dyDescent="0.35">
      <c r="A2" s="17" t="s">
        <v>217</v>
      </c>
      <c r="B2" s="17"/>
      <c r="C2" s="17"/>
      <c r="D2" s="17"/>
      <c r="E2" s="17"/>
      <c r="F2" s="17"/>
      <c r="G2" s="17"/>
      <c r="H2" s="17"/>
    </row>
    <row r="4" spans="1:8" x14ac:dyDescent="0.35">
      <c r="A4" s="9" t="s">
        <v>0</v>
      </c>
      <c r="B4" s="9" t="s">
        <v>1</v>
      </c>
      <c r="C4" s="9" t="s">
        <v>180</v>
      </c>
      <c r="D4" s="9" t="s">
        <v>2</v>
      </c>
      <c r="E4" s="9" t="s">
        <v>3</v>
      </c>
      <c r="F4" s="9" t="s">
        <v>181</v>
      </c>
      <c r="G4" s="9" t="s">
        <v>4</v>
      </c>
      <c r="H4" s="9" t="s">
        <v>182</v>
      </c>
    </row>
    <row r="5" spans="1:8" ht="46.5" x14ac:dyDescent="0.35">
      <c r="A5" s="4">
        <v>1</v>
      </c>
      <c r="B5" s="18" t="s">
        <v>189</v>
      </c>
      <c r="C5" s="4">
        <v>2005191261</v>
      </c>
      <c r="D5" s="12" t="s">
        <v>77</v>
      </c>
      <c r="E5" s="11" t="s">
        <v>190</v>
      </c>
      <c r="F5" s="12" t="s">
        <v>191</v>
      </c>
      <c r="G5" s="13" t="s">
        <v>192</v>
      </c>
      <c r="H5" s="13" t="s">
        <v>208</v>
      </c>
    </row>
    <row r="6" spans="1:8" ht="31" x14ac:dyDescent="0.35">
      <c r="A6" s="4">
        <v>2</v>
      </c>
      <c r="B6" s="18" t="s">
        <v>214</v>
      </c>
      <c r="C6" s="4">
        <v>2022190290</v>
      </c>
      <c r="D6" s="12" t="s">
        <v>14</v>
      </c>
      <c r="E6" s="11" t="s">
        <v>197</v>
      </c>
      <c r="F6" s="12" t="s">
        <v>109</v>
      </c>
      <c r="G6" s="13" t="s">
        <v>198</v>
      </c>
      <c r="H6" s="13" t="s">
        <v>208</v>
      </c>
    </row>
    <row r="7" spans="1:8" ht="31" x14ac:dyDescent="0.35">
      <c r="A7" s="4">
        <v>3</v>
      </c>
      <c r="B7" s="18" t="s">
        <v>215</v>
      </c>
      <c r="C7" s="4">
        <v>2022190050</v>
      </c>
      <c r="D7" s="12" t="s">
        <v>14</v>
      </c>
      <c r="E7" s="11" t="s">
        <v>197</v>
      </c>
      <c r="F7" s="12" t="s">
        <v>109</v>
      </c>
      <c r="G7" s="13" t="s">
        <v>198</v>
      </c>
      <c r="H7" s="13" t="s">
        <v>208</v>
      </c>
    </row>
    <row r="8" spans="1:8" ht="31" x14ac:dyDescent="0.35">
      <c r="A8" s="4">
        <v>4</v>
      </c>
      <c r="B8" s="18" t="s">
        <v>216</v>
      </c>
      <c r="C8" s="4">
        <v>2022190314</v>
      </c>
      <c r="D8" s="12" t="s">
        <v>19</v>
      </c>
      <c r="E8" s="11" t="s">
        <v>197</v>
      </c>
      <c r="F8" s="12" t="s">
        <v>109</v>
      </c>
      <c r="G8" s="13" t="s">
        <v>198</v>
      </c>
      <c r="H8" s="13" t="s">
        <v>208</v>
      </c>
    </row>
    <row r="9" spans="1:8" ht="31" x14ac:dyDescent="0.35">
      <c r="A9" s="4">
        <v>5</v>
      </c>
      <c r="B9" s="11" t="s">
        <v>211</v>
      </c>
      <c r="C9" s="4">
        <v>2005190671</v>
      </c>
      <c r="D9" s="12" t="s">
        <v>52</v>
      </c>
      <c r="E9" s="11" t="s">
        <v>199</v>
      </c>
      <c r="F9" s="12" t="s">
        <v>109</v>
      </c>
      <c r="G9" s="13" t="s">
        <v>200</v>
      </c>
      <c r="H9" s="13" t="s">
        <v>208</v>
      </c>
    </row>
    <row r="10" spans="1:8" ht="31" x14ac:dyDescent="0.35">
      <c r="A10" s="4">
        <v>6</v>
      </c>
      <c r="B10" s="11" t="s">
        <v>212</v>
      </c>
      <c r="C10" s="4">
        <v>2005191566</v>
      </c>
      <c r="D10" s="12" t="s">
        <v>134</v>
      </c>
      <c r="E10" s="11" t="s">
        <v>199</v>
      </c>
      <c r="F10" s="12" t="s">
        <v>109</v>
      </c>
      <c r="G10" s="13" t="s">
        <v>200</v>
      </c>
      <c r="H10" s="13" t="s">
        <v>208</v>
      </c>
    </row>
    <row r="11" spans="1:8" ht="46.5" x14ac:dyDescent="0.35">
      <c r="A11" s="4">
        <v>7</v>
      </c>
      <c r="B11" s="11" t="s">
        <v>209</v>
      </c>
      <c r="C11" s="4">
        <v>2005190041</v>
      </c>
      <c r="D11" s="12" t="s">
        <v>103</v>
      </c>
      <c r="E11" s="11" t="s">
        <v>201</v>
      </c>
      <c r="F11" s="12" t="s">
        <v>9</v>
      </c>
      <c r="G11" s="13" t="s">
        <v>202</v>
      </c>
      <c r="H11" s="13" t="s">
        <v>208</v>
      </c>
    </row>
    <row r="12" spans="1:8" ht="31" x14ac:dyDescent="0.35">
      <c r="A12" s="4">
        <v>8</v>
      </c>
      <c r="B12" s="18" t="s">
        <v>210</v>
      </c>
      <c r="C12" s="4">
        <v>2005190465</v>
      </c>
      <c r="D12" s="12" t="s">
        <v>25</v>
      </c>
      <c r="E12" s="11" t="s">
        <v>203</v>
      </c>
      <c r="F12" s="12" t="s">
        <v>113</v>
      </c>
      <c r="G12" s="13" t="s">
        <v>204</v>
      </c>
      <c r="H12" s="13" t="s">
        <v>208</v>
      </c>
    </row>
    <row r="13" spans="1:8" ht="31" x14ac:dyDescent="0.35">
      <c r="A13" s="4">
        <v>9</v>
      </c>
      <c r="B13" s="11" t="s">
        <v>205</v>
      </c>
      <c r="C13" s="4">
        <v>2005190304</v>
      </c>
      <c r="D13" s="12" t="s">
        <v>73</v>
      </c>
      <c r="E13" s="11" t="s">
        <v>206</v>
      </c>
      <c r="F13" s="12" t="s">
        <v>99</v>
      </c>
      <c r="G13" s="13" t="s">
        <v>207</v>
      </c>
      <c r="H13" s="13" t="s">
        <v>208</v>
      </c>
    </row>
    <row r="14" spans="1:8" ht="46.5" x14ac:dyDescent="0.35">
      <c r="A14" s="4">
        <v>10</v>
      </c>
      <c r="B14" s="11" t="s">
        <v>193</v>
      </c>
      <c r="C14" s="4">
        <v>2005190784</v>
      </c>
      <c r="D14" s="12" t="s">
        <v>52</v>
      </c>
      <c r="E14" s="11" t="s">
        <v>194</v>
      </c>
      <c r="F14" s="12" t="s">
        <v>43</v>
      </c>
      <c r="G14" s="13" t="s">
        <v>195</v>
      </c>
      <c r="H14" s="13" t="s">
        <v>208</v>
      </c>
    </row>
    <row r="15" spans="1:8" ht="46.5" x14ac:dyDescent="0.35">
      <c r="A15" s="4">
        <v>11</v>
      </c>
      <c r="B15" s="11" t="s">
        <v>196</v>
      </c>
      <c r="C15" s="4">
        <v>2005190776</v>
      </c>
      <c r="D15" s="12" t="s">
        <v>52</v>
      </c>
      <c r="E15" s="11" t="s">
        <v>194</v>
      </c>
      <c r="F15" s="12" t="s">
        <v>43</v>
      </c>
      <c r="G15" s="13" t="s">
        <v>195</v>
      </c>
      <c r="H15" s="13" t="s">
        <v>208</v>
      </c>
    </row>
    <row r="16" spans="1:8" ht="31" x14ac:dyDescent="0.35">
      <c r="A16" s="4">
        <v>12</v>
      </c>
      <c r="B16" s="6" t="s">
        <v>213</v>
      </c>
      <c r="C16" s="4">
        <v>2005191241</v>
      </c>
      <c r="D16" s="4" t="s">
        <v>25</v>
      </c>
      <c r="E16" s="14" t="s">
        <v>26</v>
      </c>
      <c r="F16" s="15" t="s">
        <v>27</v>
      </c>
      <c r="G16" s="13" t="s">
        <v>29</v>
      </c>
      <c r="H16" s="13" t="s">
        <v>184</v>
      </c>
    </row>
    <row r="17" spans="1:8" ht="31" x14ac:dyDescent="0.35">
      <c r="A17" s="4">
        <v>13</v>
      </c>
      <c r="B17" s="6" t="s">
        <v>30</v>
      </c>
      <c r="C17" s="4">
        <v>2005191283</v>
      </c>
      <c r="D17" s="4" t="s">
        <v>25</v>
      </c>
      <c r="E17" s="14" t="s">
        <v>26</v>
      </c>
      <c r="F17" s="15" t="s">
        <v>27</v>
      </c>
      <c r="G17" s="13" t="s">
        <v>29</v>
      </c>
      <c r="H17" s="13" t="s">
        <v>184</v>
      </c>
    </row>
    <row r="18" spans="1:8" ht="46.5" x14ac:dyDescent="0.35">
      <c r="A18" s="4">
        <v>14</v>
      </c>
      <c r="B18" s="6" t="s">
        <v>40</v>
      </c>
      <c r="C18" s="4">
        <v>2005190494</v>
      </c>
      <c r="D18" s="4" t="s">
        <v>41</v>
      </c>
      <c r="E18" s="14" t="s">
        <v>42</v>
      </c>
      <c r="F18" s="15" t="s">
        <v>43</v>
      </c>
      <c r="G18" s="13" t="s">
        <v>44</v>
      </c>
      <c r="H18" s="13" t="s">
        <v>184</v>
      </c>
    </row>
    <row r="19" spans="1:8" ht="46.5" x14ac:dyDescent="0.35">
      <c r="A19" s="4">
        <v>15</v>
      </c>
      <c r="B19" s="6" t="s">
        <v>45</v>
      </c>
      <c r="C19" s="4">
        <v>2005191537</v>
      </c>
      <c r="D19" s="4" t="s">
        <v>41</v>
      </c>
      <c r="E19" s="14" t="s">
        <v>42</v>
      </c>
      <c r="F19" s="15" t="s">
        <v>43</v>
      </c>
      <c r="G19" s="13" t="s">
        <v>44</v>
      </c>
      <c r="H19" s="13" t="s">
        <v>184</v>
      </c>
    </row>
    <row r="20" spans="1:8" ht="31" x14ac:dyDescent="0.35">
      <c r="A20" s="4">
        <v>16</v>
      </c>
      <c r="B20" s="6" t="s">
        <v>59</v>
      </c>
      <c r="C20" s="4">
        <v>2022190096</v>
      </c>
      <c r="D20" s="4" t="s">
        <v>19</v>
      </c>
      <c r="E20" s="14" t="s">
        <v>60</v>
      </c>
      <c r="F20" s="15" t="s">
        <v>58</v>
      </c>
      <c r="G20" s="13" t="s">
        <v>62</v>
      </c>
      <c r="H20" s="13" t="s">
        <v>184</v>
      </c>
    </row>
    <row r="21" spans="1:8" ht="46.5" x14ac:dyDescent="0.35">
      <c r="A21" s="4">
        <v>17</v>
      </c>
      <c r="B21" s="6" t="s">
        <v>96</v>
      </c>
      <c r="C21" s="4">
        <v>2005191198</v>
      </c>
      <c r="D21" s="4" t="s">
        <v>97</v>
      </c>
      <c r="E21" s="14" t="s">
        <v>98</v>
      </c>
      <c r="F21" s="15" t="s">
        <v>99</v>
      </c>
      <c r="G21" s="13" t="s">
        <v>100</v>
      </c>
      <c r="H21" s="13" t="s">
        <v>184</v>
      </c>
    </row>
    <row r="22" spans="1:8" ht="46.5" x14ac:dyDescent="0.35">
      <c r="A22" s="4">
        <v>18</v>
      </c>
      <c r="B22" s="6" t="s">
        <v>101</v>
      </c>
      <c r="C22" s="4">
        <v>2005191016</v>
      </c>
      <c r="D22" s="4" t="s">
        <v>97</v>
      </c>
      <c r="E22" s="14" t="s">
        <v>98</v>
      </c>
      <c r="F22" s="15" t="s">
        <v>99</v>
      </c>
      <c r="G22" s="13" t="s">
        <v>100</v>
      </c>
      <c r="H22" s="13" t="s">
        <v>184</v>
      </c>
    </row>
    <row r="23" spans="1:8" ht="31" x14ac:dyDescent="0.35">
      <c r="A23" s="4">
        <v>19</v>
      </c>
      <c r="B23" s="6" t="s">
        <v>107</v>
      </c>
      <c r="C23" s="4">
        <v>2022190053</v>
      </c>
      <c r="D23" s="4" t="s">
        <v>14</v>
      </c>
      <c r="E23" s="14" t="s">
        <v>108</v>
      </c>
      <c r="F23" s="15" t="s">
        <v>109</v>
      </c>
      <c r="G23" s="13" t="s">
        <v>110</v>
      </c>
      <c r="H23" s="13" t="s">
        <v>184</v>
      </c>
    </row>
    <row r="24" spans="1:8" ht="31" x14ac:dyDescent="0.35">
      <c r="A24" s="4">
        <v>20</v>
      </c>
      <c r="B24" s="6" t="s">
        <v>143</v>
      </c>
      <c r="C24" s="4">
        <v>2022190113</v>
      </c>
      <c r="D24" s="4" t="s">
        <v>14</v>
      </c>
      <c r="E24" s="14" t="s">
        <v>144</v>
      </c>
      <c r="F24" s="15" t="s">
        <v>145</v>
      </c>
      <c r="G24" s="13" t="s">
        <v>146</v>
      </c>
      <c r="H24" s="13" t="s">
        <v>184</v>
      </c>
    </row>
    <row r="25" spans="1:8" ht="46.5" x14ac:dyDescent="0.35">
      <c r="A25" s="4">
        <v>21</v>
      </c>
      <c r="B25" s="6" t="s">
        <v>157</v>
      </c>
      <c r="C25" s="4">
        <v>2005191083</v>
      </c>
      <c r="D25" s="4" t="s">
        <v>41</v>
      </c>
      <c r="E25" s="14" t="s">
        <v>158</v>
      </c>
      <c r="F25" s="15" t="s">
        <v>61</v>
      </c>
      <c r="G25" s="13" t="s">
        <v>159</v>
      </c>
      <c r="H25" s="13" t="s">
        <v>184</v>
      </c>
    </row>
    <row r="26" spans="1:8" ht="62" x14ac:dyDescent="0.35">
      <c r="A26" s="4">
        <v>22</v>
      </c>
      <c r="B26" s="6" t="s">
        <v>6</v>
      </c>
      <c r="C26" s="4">
        <v>2005190792</v>
      </c>
      <c r="D26" s="4" t="s">
        <v>7</v>
      </c>
      <c r="E26" s="14" t="s">
        <v>8</v>
      </c>
      <c r="F26" s="15" t="s">
        <v>9</v>
      </c>
      <c r="G26" s="13" t="s">
        <v>10</v>
      </c>
      <c r="H26" s="13" t="s">
        <v>183</v>
      </c>
    </row>
    <row r="27" spans="1:8" ht="62" x14ac:dyDescent="0.35">
      <c r="A27" s="4">
        <v>23</v>
      </c>
      <c r="B27" s="6" t="s">
        <v>11</v>
      </c>
      <c r="C27" s="4">
        <v>2005190626</v>
      </c>
      <c r="D27" s="4" t="s">
        <v>12</v>
      </c>
      <c r="E27" s="14" t="s">
        <v>8</v>
      </c>
      <c r="F27" s="15" t="s">
        <v>9</v>
      </c>
      <c r="G27" s="13" t="s">
        <v>10</v>
      </c>
      <c r="H27" s="13" t="s">
        <v>183</v>
      </c>
    </row>
    <row r="28" spans="1:8" ht="46.5" x14ac:dyDescent="0.35">
      <c r="A28" s="4">
        <v>24</v>
      </c>
      <c r="B28" s="6" t="s">
        <v>13</v>
      </c>
      <c r="C28" s="4">
        <v>2022190125</v>
      </c>
      <c r="D28" s="4" t="s">
        <v>14</v>
      </c>
      <c r="E28" s="14" t="s">
        <v>15</v>
      </c>
      <c r="F28" s="15" t="s">
        <v>16</v>
      </c>
      <c r="G28" s="13" t="s">
        <v>17</v>
      </c>
      <c r="H28" s="13" t="s">
        <v>183</v>
      </c>
    </row>
    <row r="29" spans="1:8" ht="46.5" x14ac:dyDescent="0.35">
      <c r="A29" s="4">
        <v>25</v>
      </c>
      <c r="B29" s="6" t="s">
        <v>18</v>
      </c>
      <c r="C29" s="4">
        <v>2022190288</v>
      </c>
      <c r="D29" s="4" t="s">
        <v>19</v>
      </c>
      <c r="E29" s="14" t="s">
        <v>15</v>
      </c>
      <c r="F29" s="15" t="s">
        <v>16</v>
      </c>
      <c r="G29" s="13" t="s">
        <v>17</v>
      </c>
      <c r="H29" s="13" t="s">
        <v>183</v>
      </c>
    </row>
    <row r="30" spans="1:8" ht="46.5" x14ac:dyDescent="0.35">
      <c r="A30" s="4">
        <v>26</v>
      </c>
      <c r="B30" s="6" t="s">
        <v>20</v>
      </c>
      <c r="C30" s="4">
        <v>2005181367</v>
      </c>
      <c r="D30" s="4" t="s">
        <v>21</v>
      </c>
      <c r="E30" s="14" t="s">
        <v>22</v>
      </c>
      <c r="F30" s="15" t="s">
        <v>23</v>
      </c>
      <c r="G30" s="13" t="s">
        <v>24</v>
      </c>
      <c r="H30" s="13" t="s">
        <v>183</v>
      </c>
    </row>
    <row r="31" spans="1:8" ht="46.5" x14ac:dyDescent="0.35">
      <c r="A31" s="4">
        <v>27</v>
      </c>
      <c r="B31" s="6" t="s">
        <v>31</v>
      </c>
      <c r="C31" s="4">
        <v>2005190759</v>
      </c>
      <c r="D31" s="4" t="s">
        <v>32</v>
      </c>
      <c r="E31" s="14" t="s">
        <v>33</v>
      </c>
      <c r="F31" s="15" t="s">
        <v>34</v>
      </c>
      <c r="G31" s="13" t="s">
        <v>35</v>
      </c>
      <c r="H31" s="13" t="s">
        <v>183</v>
      </c>
    </row>
    <row r="32" spans="1:8" ht="93" x14ac:dyDescent="0.35">
      <c r="A32" s="4">
        <v>28</v>
      </c>
      <c r="B32" s="6" t="s">
        <v>36</v>
      </c>
      <c r="C32" s="4">
        <v>2005190024</v>
      </c>
      <c r="D32" s="4" t="s">
        <v>7</v>
      </c>
      <c r="E32" s="14" t="s">
        <v>37</v>
      </c>
      <c r="F32" s="15" t="s">
        <v>38</v>
      </c>
      <c r="G32" s="13" t="s">
        <v>39</v>
      </c>
      <c r="H32" s="13" t="s">
        <v>183</v>
      </c>
    </row>
    <row r="33" spans="1:8" ht="77.5" x14ac:dyDescent="0.35">
      <c r="A33" s="4">
        <v>29</v>
      </c>
      <c r="B33" s="6" t="s">
        <v>46</v>
      </c>
      <c r="C33" s="4">
        <v>2005181091</v>
      </c>
      <c r="D33" s="4" t="s">
        <v>47</v>
      </c>
      <c r="E33" s="14" t="s">
        <v>48</v>
      </c>
      <c r="F33" s="15" t="s">
        <v>49</v>
      </c>
      <c r="G33" s="13" t="s">
        <v>50</v>
      </c>
      <c r="H33" s="13" t="s">
        <v>183</v>
      </c>
    </row>
    <row r="34" spans="1:8" ht="46.5" x14ac:dyDescent="0.35">
      <c r="A34" s="4">
        <v>30</v>
      </c>
      <c r="B34" s="6" t="s">
        <v>51</v>
      </c>
      <c r="C34" s="4">
        <v>2005190335</v>
      </c>
      <c r="D34" s="4" t="s">
        <v>52</v>
      </c>
      <c r="E34" s="14" t="s">
        <v>53</v>
      </c>
      <c r="F34" s="15" t="s">
        <v>54</v>
      </c>
      <c r="G34" s="13" t="s">
        <v>55</v>
      </c>
      <c r="H34" s="13" t="s">
        <v>183</v>
      </c>
    </row>
    <row r="35" spans="1:8" ht="62" x14ac:dyDescent="0.35">
      <c r="A35" s="4">
        <v>31</v>
      </c>
      <c r="B35" s="6" t="s">
        <v>56</v>
      </c>
      <c r="C35" s="4">
        <v>2022190024</v>
      </c>
      <c r="D35" s="4" t="s">
        <v>19</v>
      </c>
      <c r="E35" s="14" t="s">
        <v>57</v>
      </c>
      <c r="F35" s="15" t="s">
        <v>58</v>
      </c>
      <c r="G35" s="13" t="s">
        <v>24</v>
      </c>
      <c r="H35" s="13" t="s">
        <v>183</v>
      </c>
    </row>
    <row r="36" spans="1:8" ht="46.5" x14ac:dyDescent="0.35">
      <c r="A36" s="4">
        <v>32</v>
      </c>
      <c r="B36" s="6" t="s">
        <v>63</v>
      </c>
      <c r="C36" s="4">
        <v>2005191023</v>
      </c>
      <c r="D36" s="4" t="s">
        <v>32</v>
      </c>
      <c r="E36" s="14" t="s">
        <v>64</v>
      </c>
      <c r="F36" s="15" t="s">
        <v>65</v>
      </c>
      <c r="G36" s="13" t="s">
        <v>66</v>
      </c>
      <c r="H36" s="13" t="s">
        <v>183</v>
      </c>
    </row>
    <row r="37" spans="1:8" ht="46.5" x14ac:dyDescent="0.35">
      <c r="A37" s="4">
        <v>33</v>
      </c>
      <c r="B37" s="6" t="s">
        <v>67</v>
      </c>
      <c r="C37" s="4">
        <v>2005190847</v>
      </c>
      <c r="D37" s="4" t="s">
        <v>25</v>
      </c>
      <c r="E37" s="14" t="s">
        <v>68</v>
      </c>
      <c r="F37" s="15" t="s">
        <v>65</v>
      </c>
      <c r="G37" s="13" t="s">
        <v>69</v>
      </c>
      <c r="H37" s="13" t="s">
        <v>183</v>
      </c>
    </row>
    <row r="38" spans="1:8" ht="46.5" x14ac:dyDescent="0.35">
      <c r="A38" s="4">
        <v>34</v>
      </c>
      <c r="B38" s="6" t="s">
        <v>70</v>
      </c>
      <c r="C38" s="4">
        <v>2005191066</v>
      </c>
      <c r="D38" s="4" t="s">
        <v>71</v>
      </c>
      <c r="E38" s="14" t="s">
        <v>68</v>
      </c>
      <c r="F38" s="15" t="s">
        <v>65</v>
      </c>
      <c r="G38" s="13" t="s">
        <v>69</v>
      </c>
      <c r="H38" s="13" t="s">
        <v>183</v>
      </c>
    </row>
    <row r="39" spans="1:8" ht="46.5" x14ac:dyDescent="0.35">
      <c r="A39" s="4">
        <v>35</v>
      </c>
      <c r="B39" s="6" t="s">
        <v>72</v>
      </c>
      <c r="C39" s="4">
        <v>2005190473</v>
      </c>
      <c r="D39" s="4" t="s">
        <v>73</v>
      </c>
      <c r="E39" s="14" t="s">
        <v>74</v>
      </c>
      <c r="F39" s="15" t="s">
        <v>65</v>
      </c>
      <c r="G39" s="13" t="s">
        <v>75</v>
      </c>
      <c r="H39" s="13" t="s">
        <v>183</v>
      </c>
    </row>
    <row r="40" spans="1:8" ht="46.5" x14ac:dyDescent="0.35">
      <c r="A40" s="4">
        <v>36</v>
      </c>
      <c r="B40" s="6" t="s">
        <v>76</v>
      </c>
      <c r="C40" s="4">
        <v>2005190865</v>
      </c>
      <c r="D40" s="4" t="s">
        <v>77</v>
      </c>
      <c r="E40" s="14" t="s">
        <v>74</v>
      </c>
      <c r="F40" s="15" t="s">
        <v>65</v>
      </c>
      <c r="G40" s="13" t="s">
        <v>75</v>
      </c>
      <c r="H40" s="13" t="s">
        <v>183</v>
      </c>
    </row>
    <row r="41" spans="1:8" ht="46.5" x14ac:dyDescent="0.35">
      <c r="A41" s="4">
        <v>37</v>
      </c>
      <c r="B41" s="6" t="s">
        <v>78</v>
      </c>
      <c r="C41" s="4">
        <v>2005190286</v>
      </c>
      <c r="D41" s="4" t="s">
        <v>25</v>
      </c>
      <c r="E41" s="14" t="s">
        <v>79</v>
      </c>
      <c r="F41" s="15" t="s">
        <v>65</v>
      </c>
      <c r="G41" s="13" t="s">
        <v>80</v>
      </c>
      <c r="H41" s="13" t="s">
        <v>183</v>
      </c>
    </row>
    <row r="42" spans="1:8" ht="46.5" x14ac:dyDescent="0.35">
      <c r="A42" s="4">
        <v>38</v>
      </c>
      <c r="B42" s="6" t="s">
        <v>81</v>
      </c>
      <c r="C42" s="4">
        <v>2005190259</v>
      </c>
      <c r="D42" s="4" t="s">
        <v>25</v>
      </c>
      <c r="E42" s="14" t="s">
        <v>79</v>
      </c>
      <c r="F42" s="15" t="s">
        <v>65</v>
      </c>
      <c r="G42" s="13" t="s">
        <v>80</v>
      </c>
      <c r="H42" s="13" t="s">
        <v>183</v>
      </c>
    </row>
    <row r="43" spans="1:8" ht="62" x14ac:dyDescent="0.35">
      <c r="A43" s="4">
        <v>39</v>
      </c>
      <c r="B43" s="6" t="s">
        <v>82</v>
      </c>
      <c r="C43" s="4">
        <v>2022190304</v>
      </c>
      <c r="D43" s="4" t="s">
        <v>14</v>
      </c>
      <c r="E43" s="14" t="s">
        <v>83</v>
      </c>
      <c r="F43" s="15" t="s">
        <v>65</v>
      </c>
      <c r="G43" s="13" t="s">
        <v>84</v>
      </c>
      <c r="H43" s="13" t="s">
        <v>183</v>
      </c>
    </row>
    <row r="44" spans="1:8" ht="46.5" x14ac:dyDescent="0.35">
      <c r="A44" s="4">
        <v>40</v>
      </c>
      <c r="B44" s="6" t="s">
        <v>85</v>
      </c>
      <c r="C44" s="4">
        <v>2022190315</v>
      </c>
      <c r="D44" s="4" t="s">
        <v>19</v>
      </c>
      <c r="E44" s="14" t="s">
        <v>86</v>
      </c>
      <c r="F44" s="15" t="s">
        <v>65</v>
      </c>
      <c r="G44" s="13" t="s">
        <v>87</v>
      </c>
      <c r="H44" s="13" t="s">
        <v>183</v>
      </c>
    </row>
    <row r="45" spans="1:8" ht="46.5" x14ac:dyDescent="0.35">
      <c r="A45" s="4">
        <v>41</v>
      </c>
      <c r="B45" s="6" t="s">
        <v>88</v>
      </c>
      <c r="C45" s="4">
        <v>2022190213</v>
      </c>
      <c r="D45" s="4" t="s">
        <v>19</v>
      </c>
      <c r="E45" s="14" t="s">
        <v>89</v>
      </c>
      <c r="F45" s="15" t="s">
        <v>65</v>
      </c>
      <c r="G45" s="13" t="s">
        <v>90</v>
      </c>
      <c r="H45" s="13" t="s">
        <v>183</v>
      </c>
    </row>
    <row r="46" spans="1:8" ht="46.5" x14ac:dyDescent="0.35">
      <c r="A46" s="4">
        <v>42</v>
      </c>
      <c r="B46" s="6" t="s">
        <v>91</v>
      </c>
      <c r="C46" s="4">
        <v>2022190503</v>
      </c>
      <c r="D46" s="4" t="s">
        <v>19</v>
      </c>
      <c r="E46" s="14" t="s">
        <v>89</v>
      </c>
      <c r="F46" s="15" t="s">
        <v>65</v>
      </c>
      <c r="G46" s="13" t="s">
        <v>90</v>
      </c>
      <c r="H46" s="13" t="s">
        <v>183</v>
      </c>
    </row>
    <row r="47" spans="1:8" ht="46.5" x14ac:dyDescent="0.35">
      <c r="A47" s="4">
        <v>43</v>
      </c>
      <c r="B47" s="6" t="s">
        <v>92</v>
      </c>
      <c r="C47" s="4">
        <v>2022190244</v>
      </c>
      <c r="D47" s="4" t="s">
        <v>19</v>
      </c>
      <c r="E47" s="14" t="s">
        <v>93</v>
      </c>
      <c r="F47" s="15" t="s">
        <v>65</v>
      </c>
      <c r="G47" s="13" t="s">
        <v>94</v>
      </c>
      <c r="H47" s="13" t="s">
        <v>183</v>
      </c>
    </row>
    <row r="48" spans="1:8" ht="46.5" x14ac:dyDescent="0.35">
      <c r="A48" s="4">
        <v>44</v>
      </c>
      <c r="B48" s="6" t="s">
        <v>95</v>
      </c>
      <c r="C48" s="4">
        <v>2022190507</v>
      </c>
      <c r="D48" s="4" t="s">
        <v>19</v>
      </c>
      <c r="E48" s="14" t="s">
        <v>93</v>
      </c>
      <c r="F48" s="15" t="s">
        <v>65</v>
      </c>
      <c r="G48" s="13" t="s">
        <v>94</v>
      </c>
      <c r="H48" s="13" t="s">
        <v>183</v>
      </c>
    </row>
    <row r="49" spans="1:8" ht="31" x14ac:dyDescent="0.35">
      <c r="A49" s="4">
        <v>45</v>
      </c>
      <c r="B49" s="6" t="s">
        <v>102</v>
      </c>
      <c r="C49" s="4">
        <v>2005191509</v>
      </c>
      <c r="D49" s="4" t="s">
        <v>103</v>
      </c>
      <c r="E49" s="14" t="s">
        <v>104</v>
      </c>
      <c r="F49" s="15" t="s">
        <v>105</v>
      </c>
      <c r="G49" s="13" t="s">
        <v>106</v>
      </c>
      <c r="H49" s="13" t="s">
        <v>183</v>
      </c>
    </row>
    <row r="50" spans="1:8" ht="46.5" x14ac:dyDescent="0.35">
      <c r="A50" s="4">
        <v>46</v>
      </c>
      <c r="B50" s="6" t="s">
        <v>111</v>
      </c>
      <c r="C50" s="4">
        <v>2005190168</v>
      </c>
      <c r="D50" s="4" t="s">
        <v>71</v>
      </c>
      <c r="E50" s="14" t="s">
        <v>112</v>
      </c>
      <c r="F50" s="15" t="s">
        <v>113</v>
      </c>
      <c r="G50" s="13" t="s">
        <v>114</v>
      </c>
      <c r="H50" s="13" t="s">
        <v>183</v>
      </c>
    </row>
    <row r="51" spans="1:8" ht="46.5" x14ac:dyDescent="0.35">
      <c r="A51" s="4">
        <v>47</v>
      </c>
      <c r="B51" s="6" t="s">
        <v>115</v>
      </c>
      <c r="C51" s="4">
        <v>2005190573</v>
      </c>
      <c r="D51" s="4" t="s">
        <v>77</v>
      </c>
      <c r="E51" s="14" t="s">
        <v>116</v>
      </c>
      <c r="F51" s="15" t="s">
        <v>113</v>
      </c>
      <c r="G51" s="13" t="s">
        <v>117</v>
      </c>
      <c r="H51" s="13" t="s">
        <v>183</v>
      </c>
    </row>
    <row r="52" spans="1:8" ht="46.5" x14ac:dyDescent="0.35">
      <c r="A52" s="4">
        <v>48</v>
      </c>
      <c r="B52" s="6" t="s">
        <v>118</v>
      </c>
      <c r="C52" s="4">
        <v>2005170547</v>
      </c>
      <c r="D52" s="4" t="s">
        <v>119</v>
      </c>
      <c r="E52" s="14" t="s">
        <v>120</v>
      </c>
      <c r="F52" s="15" t="s">
        <v>28</v>
      </c>
      <c r="G52" s="13" t="s">
        <v>121</v>
      </c>
      <c r="H52" s="13" t="s">
        <v>183</v>
      </c>
    </row>
    <row r="53" spans="1:8" ht="31" x14ac:dyDescent="0.35">
      <c r="A53" s="4">
        <v>49</v>
      </c>
      <c r="B53" s="6" t="s">
        <v>122</v>
      </c>
      <c r="C53" s="4">
        <v>2005190548</v>
      </c>
      <c r="D53" s="4" t="s">
        <v>73</v>
      </c>
      <c r="E53" s="14" t="s">
        <v>123</v>
      </c>
      <c r="F53" s="15" t="s">
        <v>124</v>
      </c>
      <c r="G53" s="13" t="s">
        <v>125</v>
      </c>
      <c r="H53" s="13" t="s">
        <v>183</v>
      </c>
    </row>
    <row r="54" spans="1:8" ht="31" x14ac:dyDescent="0.35">
      <c r="A54" s="4">
        <v>50</v>
      </c>
      <c r="B54" s="6" t="s">
        <v>126</v>
      </c>
      <c r="C54" s="4">
        <v>2022180040</v>
      </c>
      <c r="D54" s="4" t="s">
        <v>127</v>
      </c>
      <c r="E54" s="14" t="s">
        <v>128</v>
      </c>
      <c r="F54" s="15" t="s">
        <v>124</v>
      </c>
      <c r="G54" s="13" t="s">
        <v>129</v>
      </c>
      <c r="H54" s="13" t="s">
        <v>183</v>
      </c>
    </row>
    <row r="55" spans="1:8" ht="31" x14ac:dyDescent="0.35">
      <c r="A55" s="4">
        <v>51</v>
      </c>
      <c r="B55" s="6" t="s">
        <v>130</v>
      </c>
      <c r="C55" s="4">
        <v>2022180772</v>
      </c>
      <c r="D55" s="4" t="s">
        <v>127</v>
      </c>
      <c r="E55" s="14" t="s">
        <v>131</v>
      </c>
      <c r="F55" s="15" t="s">
        <v>124</v>
      </c>
      <c r="G55" s="13" t="s">
        <v>132</v>
      </c>
      <c r="H55" s="13" t="s">
        <v>183</v>
      </c>
    </row>
    <row r="56" spans="1:8" ht="31" x14ac:dyDescent="0.35">
      <c r="A56" s="4">
        <v>52</v>
      </c>
      <c r="B56" s="6" t="s">
        <v>133</v>
      </c>
      <c r="C56" s="4">
        <v>2005191538</v>
      </c>
      <c r="D56" s="4" t="s">
        <v>134</v>
      </c>
      <c r="E56" s="14" t="s">
        <v>135</v>
      </c>
      <c r="F56" s="15" t="s">
        <v>136</v>
      </c>
      <c r="G56" s="13" t="s">
        <v>137</v>
      </c>
      <c r="H56" s="13" t="s">
        <v>183</v>
      </c>
    </row>
    <row r="57" spans="1:8" ht="31" x14ac:dyDescent="0.35">
      <c r="A57" s="4">
        <v>53</v>
      </c>
      <c r="B57" s="6" t="s">
        <v>138</v>
      </c>
      <c r="C57" s="4">
        <v>2005190398</v>
      </c>
      <c r="D57" s="4" t="s">
        <v>73</v>
      </c>
      <c r="E57" s="14" t="s">
        <v>139</v>
      </c>
      <c r="F57" s="15" t="s">
        <v>140</v>
      </c>
      <c r="G57" s="13" t="s">
        <v>141</v>
      </c>
      <c r="H57" s="13" t="s">
        <v>183</v>
      </c>
    </row>
    <row r="58" spans="1:8" ht="31" x14ac:dyDescent="0.35">
      <c r="A58" s="4">
        <v>54</v>
      </c>
      <c r="B58" s="6" t="s">
        <v>142</v>
      </c>
      <c r="C58" s="4">
        <v>2005190603</v>
      </c>
      <c r="D58" s="4" t="s">
        <v>52</v>
      </c>
      <c r="E58" s="14" t="s">
        <v>139</v>
      </c>
      <c r="F58" s="15" t="s">
        <v>140</v>
      </c>
      <c r="G58" s="13" t="s">
        <v>141</v>
      </c>
      <c r="H58" s="13" t="s">
        <v>183</v>
      </c>
    </row>
    <row r="59" spans="1:8" ht="46.5" x14ac:dyDescent="0.35">
      <c r="A59" s="4">
        <v>55</v>
      </c>
      <c r="B59" s="6" t="s">
        <v>147</v>
      </c>
      <c r="C59" s="4">
        <v>2005190823</v>
      </c>
      <c r="D59" s="4" t="s">
        <v>97</v>
      </c>
      <c r="E59" s="14" t="s">
        <v>148</v>
      </c>
      <c r="F59" s="15" t="s">
        <v>149</v>
      </c>
      <c r="G59" s="13" t="s">
        <v>150</v>
      </c>
      <c r="H59" s="13" t="s">
        <v>183</v>
      </c>
    </row>
    <row r="60" spans="1:8" ht="108.5" x14ac:dyDescent="0.35">
      <c r="A60" s="4">
        <v>56</v>
      </c>
      <c r="B60" s="6" t="s">
        <v>151</v>
      </c>
      <c r="C60" s="4">
        <v>2005190189</v>
      </c>
      <c r="D60" s="4" t="s">
        <v>97</v>
      </c>
      <c r="E60" s="14" t="s">
        <v>152</v>
      </c>
      <c r="F60" s="15" t="s">
        <v>61</v>
      </c>
      <c r="G60" s="13" t="s">
        <v>153</v>
      </c>
      <c r="H60" s="13" t="s">
        <v>183</v>
      </c>
    </row>
    <row r="61" spans="1:8" ht="62" x14ac:dyDescent="0.35">
      <c r="A61" s="4">
        <v>57</v>
      </c>
      <c r="B61" s="6" t="s">
        <v>154</v>
      </c>
      <c r="C61" s="4">
        <v>2005190444</v>
      </c>
      <c r="D61" s="4" t="s">
        <v>7</v>
      </c>
      <c r="E61" s="14" t="s">
        <v>155</v>
      </c>
      <c r="F61" s="15" t="s">
        <v>61</v>
      </c>
      <c r="G61" s="13" t="s">
        <v>156</v>
      </c>
      <c r="H61" s="13" t="s">
        <v>183</v>
      </c>
    </row>
    <row r="62" spans="1:8" ht="62" x14ac:dyDescent="0.35">
      <c r="A62" s="4">
        <v>58</v>
      </c>
      <c r="B62" s="6" t="s">
        <v>160</v>
      </c>
      <c r="C62" s="4">
        <v>2022190106</v>
      </c>
      <c r="D62" s="4" t="s">
        <v>14</v>
      </c>
      <c r="E62" s="14" t="s">
        <v>161</v>
      </c>
      <c r="F62" s="15" t="s">
        <v>162</v>
      </c>
      <c r="G62" s="13" t="s">
        <v>163</v>
      </c>
      <c r="H62" s="13" t="s">
        <v>183</v>
      </c>
    </row>
    <row r="63" spans="1:8" ht="62" x14ac:dyDescent="0.35">
      <c r="A63" s="4">
        <v>59</v>
      </c>
      <c r="B63" s="6" t="s">
        <v>164</v>
      </c>
      <c r="C63" s="4">
        <v>2022190098</v>
      </c>
      <c r="D63" s="4" t="s">
        <v>14</v>
      </c>
      <c r="E63" s="14" t="s">
        <v>165</v>
      </c>
      <c r="F63" s="15" t="s">
        <v>162</v>
      </c>
      <c r="G63" s="13" t="s">
        <v>163</v>
      </c>
      <c r="H63" s="13" t="s">
        <v>183</v>
      </c>
    </row>
    <row r="64" spans="1:8" ht="31" x14ac:dyDescent="0.35">
      <c r="A64" s="4">
        <v>60</v>
      </c>
      <c r="B64" s="6" t="s">
        <v>166</v>
      </c>
      <c r="C64" s="4">
        <v>2005190175</v>
      </c>
      <c r="D64" s="4" t="s">
        <v>12</v>
      </c>
      <c r="E64" s="14" t="s">
        <v>167</v>
      </c>
      <c r="F64" s="15" t="s">
        <v>168</v>
      </c>
      <c r="G64" s="13" t="s">
        <v>169</v>
      </c>
      <c r="H64" s="13" t="s">
        <v>183</v>
      </c>
    </row>
    <row r="65" spans="1:8" ht="31" x14ac:dyDescent="0.35">
      <c r="A65" s="4">
        <v>61</v>
      </c>
      <c r="B65" s="6" t="s">
        <v>170</v>
      </c>
      <c r="C65" s="4">
        <v>2005190343</v>
      </c>
      <c r="D65" s="4" t="s">
        <v>103</v>
      </c>
      <c r="E65" s="14" t="s">
        <v>167</v>
      </c>
      <c r="F65" s="15" t="s">
        <v>168</v>
      </c>
      <c r="G65" s="13" t="s">
        <v>169</v>
      </c>
      <c r="H65" s="13" t="s">
        <v>183</v>
      </c>
    </row>
    <row r="66" spans="1:8" ht="31" x14ac:dyDescent="0.35">
      <c r="A66" s="4">
        <v>62</v>
      </c>
      <c r="B66" s="6" t="s">
        <v>171</v>
      </c>
      <c r="C66" s="4">
        <v>2005190683</v>
      </c>
      <c r="D66" s="4" t="s">
        <v>71</v>
      </c>
      <c r="E66" s="14" t="s">
        <v>172</v>
      </c>
      <c r="F66" s="15" t="s">
        <v>173</v>
      </c>
      <c r="G66" s="13" t="s">
        <v>174</v>
      </c>
      <c r="H66" s="13" t="s">
        <v>183</v>
      </c>
    </row>
    <row r="67" spans="1:8" ht="31" x14ac:dyDescent="0.35">
      <c r="A67" s="4">
        <v>63</v>
      </c>
      <c r="B67" s="6" t="s">
        <v>175</v>
      </c>
      <c r="C67" s="4">
        <v>2005190790</v>
      </c>
      <c r="D67" s="4" t="s">
        <v>12</v>
      </c>
      <c r="E67" s="14" t="s">
        <v>172</v>
      </c>
      <c r="F67" s="15" t="s">
        <v>173</v>
      </c>
      <c r="G67" s="13" t="s">
        <v>174</v>
      </c>
      <c r="H67" s="13" t="s">
        <v>183</v>
      </c>
    </row>
    <row r="68" spans="1:8" ht="31" x14ac:dyDescent="0.35">
      <c r="A68" s="4">
        <v>64</v>
      </c>
      <c r="B68" s="6" t="s">
        <v>176</v>
      </c>
      <c r="C68" s="4">
        <v>2005190370</v>
      </c>
      <c r="D68" s="4" t="s">
        <v>12</v>
      </c>
      <c r="E68" s="14" t="s">
        <v>177</v>
      </c>
      <c r="F68" s="15" t="s">
        <v>173</v>
      </c>
      <c r="G68" s="13" t="s">
        <v>178</v>
      </c>
      <c r="H68" s="13" t="s">
        <v>183</v>
      </c>
    </row>
    <row r="69" spans="1:8" ht="31" x14ac:dyDescent="0.35">
      <c r="A69" s="4">
        <v>65</v>
      </c>
      <c r="B69" s="6" t="s">
        <v>179</v>
      </c>
      <c r="C69" s="4">
        <v>2005190371</v>
      </c>
      <c r="D69" s="4" t="s">
        <v>77</v>
      </c>
      <c r="E69" s="14" t="s">
        <v>177</v>
      </c>
      <c r="F69" s="15" t="s">
        <v>173</v>
      </c>
      <c r="G69" s="13" t="s">
        <v>178</v>
      </c>
      <c r="H69" s="13" t="s">
        <v>183</v>
      </c>
    </row>
  </sheetData>
  <sortState xmlns:xlrd2="http://schemas.microsoft.com/office/spreadsheetml/2017/richdata2" ref="A16:H69">
    <sortCondition descending="1" ref="H16:H69"/>
  </sortState>
  <dataConsolidate/>
  <mergeCells count="2">
    <mergeCell ref="A1:H1"/>
    <mergeCell ref="A2:H2"/>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4AE0B-35E7-49F3-B6D6-EE9FD0EB3CBB}">
  <dimension ref="A1:I15"/>
  <sheetViews>
    <sheetView topLeftCell="A8" workbookViewId="0">
      <selection activeCell="F2" sqref="F2"/>
    </sheetView>
  </sheetViews>
  <sheetFormatPr defaultRowHeight="15.5" x14ac:dyDescent="0.35"/>
  <cols>
    <col min="1" max="1" width="5.19921875" style="1" bestFit="1" customWidth="1"/>
    <col min="2" max="2" width="25.3984375" style="1" bestFit="1" customWidth="1"/>
    <col min="3" max="3" width="13" style="1" bestFit="1" customWidth="1"/>
    <col min="4" max="4" width="11.8984375" style="1" bestFit="1" customWidth="1"/>
    <col min="5" max="5" width="35.59765625" style="1" customWidth="1"/>
    <col min="6" max="6" width="25.8984375" style="1" bestFit="1" customWidth="1"/>
    <col min="7" max="7" width="15.3984375" style="1" bestFit="1" customWidth="1"/>
    <col min="8" max="8" width="10.296875" style="1" bestFit="1" customWidth="1"/>
    <col min="9" max="9" width="50.09765625" style="1" bestFit="1" customWidth="1"/>
    <col min="10" max="16384" width="8.796875" style="1"/>
  </cols>
  <sheetData>
    <row r="1" spans="1:9" ht="17.5" x14ac:dyDescent="0.35">
      <c r="A1" s="16" t="s">
        <v>185</v>
      </c>
      <c r="B1" s="16"/>
      <c r="C1" s="16"/>
      <c r="D1" s="16"/>
      <c r="E1" s="16"/>
      <c r="F1" s="16"/>
      <c r="G1" s="16"/>
      <c r="H1" s="16"/>
      <c r="I1" s="16"/>
    </row>
    <row r="2" spans="1:9" ht="17.5" x14ac:dyDescent="0.35">
      <c r="A2" s="2"/>
      <c r="B2" s="2"/>
      <c r="C2" s="2"/>
      <c r="D2" s="2"/>
      <c r="E2" s="2"/>
      <c r="F2" s="2"/>
      <c r="G2" s="2"/>
      <c r="H2" s="2"/>
      <c r="I2" s="2"/>
    </row>
    <row r="3" spans="1:9" x14ac:dyDescent="0.35">
      <c r="A3" s="10" t="s">
        <v>188</v>
      </c>
    </row>
    <row r="4" spans="1:9" x14ac:dyDescent="0.35">
      <c r="A4" s="9" t="s">
        <v>0</v>
      </c>
      <c r="B4" s="9" t="s">
        <v>1</v>
      </c>
      <c r="C4" s="9" t="s">
        <v>180</v>
      </c>
      <c r="D4" s="9" t="s">
        <v>2</v>
      </c>
      <c r="E4" s="9" t="s">
        <v>3</v>
      </c>
      <c r="F4" s="9" t="s">
        <v>181</v>
      </c>
      <c r="G4" s="9" t="s">
        <v>4</v>
      </c>
      <c r="H4" s="9" t="s">
        <v>186</v>
      </c>
      <c r="I4" s="9" t="s">
        <v>182</v>
      </c>
    </row>
    <row r="5" spans="1:9" ht="46.5" x14ac:dyDescent="0.35">
      <c r="A5" s="3">
        <v>1</v>
      </c>
      <c r="B5" s="6" t="str">
        <f ca="1">IFERROR(__xludf.DUMMYFUNCTION("""COMPUTED_VALUE"""),"Trần Thị Ngọc Hòa")</f>
        <v>Trần Thị Ngọc Hòa</v>
      </c>
      <c r="C5" s="4">
        <f ca="1">IFERROR(__xludf.DUMMYFUNCTION("""COMPUTED_VALUE"""),2005191622)</f>
        <v>2005191622</v>
      </c>
      <c r="D5" s="5" t="str">
        <f ca="1">IFERROR(__xludf.DUMMYFUNCTION("""COMPUTED_VALUE"""),"10DHTP12")</f>
        <v>10DHTP12</v>
      </c>
      <c r="E5" s="7" t="str">
        <f ca="1">IFERROR(__xludf.DUMMYFUNCTION("""COMPUTED_VALUE"""),"Nghiên cứu quy trình công nghệ sản xuất sản phẩm mứt cánh hoa sen")</f>
        <v>Nghiên cứu quy trình công nghệ sản xuất sản phẩm mứt cánh hoa sen</v>
      </c>
      <c r="F5" s="5" t="str">
        <f ca="1">IFERROR(__xludf.DUMMYFUNCTION("""COMPUTED_VALUE"""),"Đào Thị Tuyết Mai")</f>
        <v>Đào Thị Tuyết Mai</v>
      </c>
      <c r="G5" s="4" t="str">
        <f ca="1">IFERROR(__xludf.DUMMYFUNCTION("""COMPUTED_VALUE"""),"KL10-02-0019")</f>
        <v>KL10-02-0019</v>
      </c>
      <c r="H5" s="4">
        <f ca="1">IFERROR(__xludf.DUMMYFUNCTION("""COMPUTED_VALUE"""),4)</f>
        <v>4</v>
      </c>
      <c r="I5" s="3" t="s">
        <v>187</v>
      </c>
    </row>
    <row r="6" spans="1:9" ht="46.5" x14ac:dyDescent="0.35">
      <c r="A6" s="3">
        <v>2</v>
      </c>
      <c r="B6" s="6" t="str">
        <f ca="1">IFERROR(__xludf.DUMMYFUNCTION("""COMPUTED_VALUE"""),"Tôn Nữ Mai Khương")</f>
        <v>Tôn Nữ Mai Khương</v>
      </c>
      <c r="C6" s="4">
        <f ca="1">IFERROR(__xludf.DUMMYFUNCTION("""COMPUTED_VALUE"""),2005191121)</f>
        <v>2005191121</v>
      </c>
      <c r="D6" s="5" t="str">
        <f ca="1">IFERROR(__xludf.DUMMYFUNCTION("""COMPUTED_VALUE"""),"10DHTP8")</f>
        <v>10DHTP8</v>
      </c>
      <c r="E6" s="7" t="str">
        <f ca="1">IFERROR(__xludf.DUMMYFUNCTION("""COMPUTED_VALUE"""),"Bước đầu nghiên cứu quy trình sản xuất sản phẩm bóng nước Ooho ăn liền từ Alginate")</f>
        <v>Bước đầu nghiên cứu quy trình sản xuất sản phẩm bóng nước Ooho ăn liền từ Alginate</v>
      </c>
      <c r="F6" s="5" t="str">
        <f ca="1">IFERROR(__xludf.DUMMYFUNCTION("""COMPUTED_VALUE"""),"Đào Thị Tuyết Mai")</f>
        <v>Đào Thị Tuyết Mai</v>
      </c>
      <c r="G6" s="4" t="str">
        <f ca="1">IFERROR(__xludf.DUMMYFUNCTION("""COMPUTED_VALUE"""),"KL10-02-0022")</f>
        <v>KL10-02-0022</v>
      </c>
      <c r="H6" s="4">
        <f ca="1">IFERROR(__xludf.DUMMYFUNCTION("""COMPUTED_VALUE"""),4)</f>
        <v>4</v>
      </c>
      <c r="I6" s="3" t="s">
        <v>187</v>
      </c>
    </row>
    <row r="7" spans="1:9" ht="31" x14ac:dyDescent="0.35">
      <c r="A7" s="3">
        <v>3</v>
      </c>
      <c r="B7" s="6" t="str">
        <f ca="1">IFERROR(__xludf.DUMMYFUNCTION("""COMPUTED_VALUE"""),"Phạm Thị Bích Ngân")</f>
        <v>Phạm Thị Bích Ngân</v>
      </c>
      <c r="C7" s="4">
        <f ca="1">IFERROR(__xludf.DUMMYFUNCTION("""COMPUTED_VALUE"""),2005190372)</f>
        <v>2005190372</v>
      </c>
      <c r="D7" s="4" t="str">
        <f ca="1">IFERROR(__xludf.DUMMYFUNCTION("""COMPUTED_VALUE"""),"10DHTP9")</f>
        <v>10DHTP9</v>
      </c>
      <c r="E7" s="8" t="str">
        <f ca="1">IFERROR(__xludf.DUMMYFUNCTION("""COMPUTED_VALUE"""),"Nghiên cứu sản xuất nước uống lên men từ nước ép táo")</f>
        <v>Nghiên cứu sản xuất nước uống lên men từ nước ép táo</v>
      </c>
      <c r="F7" s="4" t="str">
        <f ca="1">IFERROR(__xludf.DUMMYFUNCTION("""COMPUTED_VALUE"""),"Nguyễn Thị Phượng")</f>
        <v>Nguyễn Thị Phượng</v>
      </c>
      <c r="G7" s="4" t="str">
        <f ca="1">IFERROR(__xludf.DUMMYFUNCTION("""COMPUTED_VALUE"""),"KL10-02-0209")</f>
        <v>KL10-02-0209</v>
      </c>
      <c r="H7" s="4">
        <f ca="1">IFERROR(__xludf.DUMMYFUNCTION("""COMPUTED_VALUE"""),6)</f>
        <v>6</v>
      </c>
      <c r="I7" s="3" t="s">
        <v>187</v>
      </c>
    </row>
    <row r="8" spans="1:9" ht="31" x14ac:dyDescent="0.35">
      <c r="A8" s="3">
        <v>4</v>
      </c>
      <c r="B8" s="6" t="str">
        <f ca="1">IFERROR(__xludf.DUMMYFUNCTION("""COMPUTED_VALUE"""),"Ngô Thị Khánh Linh")</f>
        <v>Ngô Thị Khánh Linh</v>
      </c>
      <c r="C8" s="4">
        <f ca="1">IFERROR(__xludf.DUMMYFUNCTION("""COMPUTED_VALUE"""),2005190285)</f>
        <v>2005190285</v>
      </c>
      <c r="D8" s="4" t="str">
        <f ca="1">IFERROR(__xludf.DUMMYFUNCTION("""COMPUTED_VALUE"""),"10DHTP9")</f>
        <v>10DHTP9</v>
      </c>
      <c r="E8" s="8" t="str">
        <f ca="1">IFERROR(__xludf.DUMMYFUNCTION("""COMPUTED_VALUE"""),"Nghiên cứu sản xuất nước uống lên men từ nước ép táo")</f>
        <v>Nghiên cứu sản xuất nước uống lên men từ nước ép táo</v>
      </c>
      <c r="F8" s="4" t="str">
        <f ca="1">IFERROR(__xludf.DUMMYFUNCTION("""COMPUTED_VALUE"""),"Nguyễn Thị Phượng")</f>
        <v>Nguyễn Thị Phượng</v>
      </c>
      <c r="G8" s="4" t="str">
        <f ca="1">IFERROR(__xludf.DUMMYFUNCTION("""COMPUTED_VALUE"""),"KL10-02-0209")</f>
        <v>KL10-02-0209</v>
      </c>
      <c r="H8" s="4">
        <f ca="1">IFERROR(__xludf.DUMMYFUNCTION("""COMPUTED_VALUE"""),6)</f>
        <v>6</v>
      </c>
      <c r="I8" s="3" t="s">
        <v>187</v>
      </c>
    </row>
    <row r="9" spans="1:9" ht="31" x14ac:dyDescent="0.35">
      <c r="A9" s="3">
        <v>5</v>
      </c>
      <c r="B9" s="6" t="str">
        <f ca="1">IFERROR(__xludf.DUMMYFUNCTION("""COMPUTED_VALUE"""),"Vương Thị Phước Ngoan")</f>
        <v>Vương Thị Phước Ngoan</v>
      </c>
      <c r="C9" s="4">
        <f ca="1">IFERROR(__xludf.DUMMYFUNCTION("""COMPUTED_VALUE"""),2005190386)</f>
        <v>2005190386</v>
      </c>
      <c r="D9" s="4" t="str">
        <f ca="1">IFERROR(__xludf.DUMMYFUNCTION("""COMPUTED_VALUE"""),"10DHTP6")</f>
        <v>10DHTP6</v>
      </c>
      <c r="E9" s="8" t="str">
        <f ca="1">IFERROR(__xludf.DUMMYFUNCTION("""COMPUTED_VALUE"""),"Nghiên cứu công nghệ sản xuất bột dinh dưỡng từ hạt đác")</f>
        <v>Nghiên cứu công nghệ sản xuất bột dinh dưỡng từ hạt đác</v>
      </c>
      <c r="F9" s="4" t="str">
        <f ca="1">IFERROR(__xludf.DUMMYFUNCTION("""COMPUTED_VALUE"""),"Vũ Thị Hường")</f>
        <v>Vũ Thị Hường</v>
      </c>
      <c r="G9" s="4" t="str">
        <f ca="1">IFERROR(__xludf.DUMMYFUNCTION("""COMPUTED_VALUE"""),"KL10-01-0366")</f>
        <v>KL10-01-0366</v>
      </c>
      <c r="H9" s="4">
        <f ca="1">IFERROR(__xludf.DUMMYFUNCTION("""COMPUTED_VALUE"""),6)</f>
        <v>6</v>
      </c>
      <c r="I9" s="3" t="s">
        <v>187</v>
      </c>
    </row>
    <row r="10" spans="1:9" ht="31" x14ac:dyDescent="0.35">
      <c r="A10" s="3">
        <v>6</v>
      </c>
      <c r="B10" s="6" t="str">
        <f ca="1">IFERROR(__xludf.DUMMYFUNCTION("""COMPUTED_VALUE"""),"Huỳnh Ngọc Thúy Vi")</f>
        <v>Huỳnh Ngọc Thúy Vi</v>
      </c>
      <c r="C10" s="4">
        <f ca="1">IFERROR(__xludf.DUMMYFUNCTION("""COMPUTED_VALUE"""),2005190811)</f>
        <v>2005190811</v>
      </c>
      <c r="D10" s="4" t="str">
        <f ca="1">IFERROR(__xludf.DUMMYFUNCTION("""COMPUTED_VALUE"""),"10DHTP4")</f>
        <v>10DHTP4</v>
      </c>
      <c r="E10" s="8" t="str">
        <f ca="1">IFERROR(__xludf.DUMMYFUNCTION("""COMPUTED_VALUE"""),"Nghiên cứu công nghệ sản xuất bột dinh dưỡng từ hạt đác")</f>
        <v>Nghiên cứu công nghệ sản xuất bột dinh dưỡng từ hạt đác</v>
      </c>
      <c r="F10" s="4" t="str">
        <f ca="1">IFERROR(__xludf.DUMMYFUNCTION("""COMPUTED_VALUE"""),"Vũ Thị Hường")</f>
        <v>Vũ Thị Hường</v>
      </c>
      <c r="G10" s="4" t="str">
        <f ca="1">IFERROR(__xludf.DUMMYFUNCTION("""COMPUTED_VALUE"""),"KL10-01-0366")</f>
        <v>KL10-01-0366</v>
      </c>
      <c r="H10" s="4">
        <f ca="1">IFERROR(__xludf.DUMMYFUNCTION("""COMPUTED_VALUE"""),6)</f>
        <v>6</v>
      </c>
      <c r="I10" s="3" t="s">
        <v>187</v>
      </c>
    </row>
    <row r="11" spans="1:9" ht="31" x14ac:dyDescent="0.35">
      <c r="A11" s="3">
        <v>7</v>
      </c>
      <c r="B11" s="6" t="str">
        <f ca="1">IFERROR(__xludf.DUMMYFUNCTION("""COMPUTED_VALUE"""),"Hoàng Hà Kiều Anh")</f>
        <v>Hoàng Hà Kiều Anh</v>
      </c>
      <c r="C11" s="4">
        <f ca="1">IFERROR(__xludf.DUMMYFUNCTION("""COMPUTED_VALUE"""),2005191004)</f>
        <v>2005191004</v>
      </c>
      <c r="D11" s="4" t="str">
        <f ca="1">IFERROR(__xludf.DUMMYFUNCTION("""COMPUTED_VALUE"""),"10DHTP10")</f>
        <v>10DHTP10</v>
      </c>
      <c r="E11" s="8" t="str">
        <f ca="1">IFERROR(__xludf.DUMMYFUNCTION("""COMPUTED_VALUE"""),"Nghiên cứu công nghệ sản xuất bột dinh dưỡng từ hạt đác")</f>
        <v>Nghiên cứu công nghệ sản xuất bột dinh dưỡng từ hạt đác</v>
      </c>
      <c r="F11" s="4" t="str">
        <f ca="1">IFERROR(__xludf.DUMMYFUNCTION("""COMPUTED_VALUE"""),"Vũ Thị Hường")</f>
        <v>Vũ Thị Hường</v>
      </c>
      <c r="G11" s="4" t="str">
        <f ca="1">IFERROR(__xludf.DUMMYFUNCTION("""COMPUTED_VALUE"""),"KL10-01-0366")</f>
        <v>KL10-01-0366</v>
      </c>
      <c r="H11" s="4">
        <f ca="1">IFERROR(__xludf.DUMMYFUNCTION("""COMPUTED_VALUE"""),6)</f>
        <v>6</v>
      </c>
      <c r="I11" s="3" t="s">
        <v>187</v>
      </c>
    </row>
    <row r="12" spans="1:9" ht="31" x14ac:dyDescent="0.35">
      <c r="A12" s="3">
        <v>8</v>
      </c>
      <c r="B12" s="6" t="str">
        <f ca="1">IFERROR(__xludf.DUMMYFUNCTION("""COMPUTED_VALUE"""),"Lê Mai Ngọc Ánh")</f>
        <v>Lê Mai Ngọc Ánh</v>
      </c>
      <c r="C12" s="4">
        <f ca="1">IFERROR(__xludf.DUMMYFUNCTION("""COMPUTED_VALUE"""),2005190069)</f>
        <v>2005190069</v>
      </c>
      <c r="D12" s="4" t="str">
        <f ca="1">IFERROR(__xludf.DUMMYFUNCTION("""COMPUTED_VALUE"""),"10DHTP11")</f>
        <v>10DHTP11</v>
      </c>
      <c r="E12" s="8" t="str">
        <f ca="1">IFERROR(__xludf.DUMMYFUNCTION("""COMPUTED_VALUE"""),"Nghiên cứu quá trình tạo sản phẩm trà túi lọc từ cây lạc tiên")</f>
        <v>Nghiên cứu quá trình tạo sản phẩm trà túi lọc từ cây lạc tiên</v>
      </c>
      <c r="F12" s="4" t="str">
        <f ca="1">IFERROR(__xludf.DUMMYFUNCTION("""COMPUTED_VALUE"""),"Nguyễn Phan Khánh Hòa")</f>
        <v>Nguyễn Phan Khánh Hòa</v>
      </c>
      <c r="G12" s="4" t="str">
        <f ca="1">IFERROR(__xludf.DUMMYFUNCTION("""COMPUTED_VALUE"""),"KL10-02-0147")</f>
        <v>KL10-02-0147</v>
      </c>
      <c r="H12" s="4">
        <f ca="1">IFERROR(__xludf.DUMMYFUNCTION("""COMPUTED_VALUE"""),16)</f>
        <v>16</v>
      </c>
      <c r="I12" s="3" t="s">
        <v>187</v>
      </c>
    </row>
    <row r="13" spans="1:9" ht="31" x14ac:dyDescent="0.35">
      <c r="A13" s="3">
        <v>9</v>
      </c>
      <c r="B13" s="6" t="str">
        <f ca="1">IFERROR(__xludf.DUMMYFUNCTION("""COMPUTED_VALUE"""),"Trương Võ Hồng Ngọc")</f>
        <v>Trương Võ Hồng Ngọc</v>
      </c>
      <c r="C13" s="4">
        <f ca="1">IFERROR(__xludf.DUMMYFUNCTION("""COMPUTED_VALUE"""),2005190392)</f>
        <v>2005190392</v>
      </c>
      <c r="D13" s="4" t="str">
        <f ca="1">IFERROR(__xludf.DUMMYFUNCTION("""COMPUTED_VALUE"""),"10DHTP11")</f>
        <v>10DHTP11</v>
      </c>
      <c r="E13" s="8" t="str">
        <f ca="1">IFERROR(__xludf.DUMMYFUNCTION("""COMPUTED_VALUE"""),"Nghiên cứu quá trình tạo sản phẩm trà túi lọc từ cây lạc tiên")</f>
        <v>Nghiên cứu quá trình tạo sản phẩm trà túi lọc từ cây lạc tiên</v>
      </c>
      <c r="F13" s="4" t="str">
        <f ca="1">IFERROR(__xludf.DUMMYFUNCTION("""COMPUTED_VALUE"""),"Nguyễn Phan Khánh Hòa")</f>
        <v>Nguyễn Phan Khánh Hòa</v>
      </c>
      <c r="G13" s="4" t="str">
        <f ca="1">IFERROR(__xludf.DUMMYFUNCTION("""COMPUTED_VALUE"""),"KL10-02-0147")</f>
        <v>KL10-02-0147</v>
      </c>
      <c r="H13" s="4">
        <f ca="1">IFERROR(__xludf.DUMMYFUNCTION("""COMPUTED_VALUE"""),16)</f>
        <v>16</v>
      </c>
      <c r="I13" s="3" t="s">
        <v>187</v>
      </c>
    </row>
    <row r="14" spans="1:9" ht="31" x14ac:dyDescent="0.35">
      <c r="A14" s="3">
        <v>10</v>
      </c>
      <c r="B14" s="6" t="str">
        <f ca="1">IFERROR(__xludf.DUMMYFUNCTION("""COMPUTED_VALUE"""),"Nguyễn Thị Hồng Như")</f>
        <v>Nguyễn Thị Hồng Như</v>
      </c>
      <c r="C14" s="4">
        <f ca="1">IFERROR(__xludf.DUMMYFUNCTION("""COMPUTED_VALUE"""),2005190471)</f>
        <v>2005190471</v>
      </c>
      <c r="D14" s="4" t="str">
        <f ca="1">IFERROR(__xludf.DUMMYFUNCTION("""COMPUTED_VALUE"""),"10DHTP11")</f>
        <v>10DHTP11</v>
      </c>
      <c r="E14" s="8" t="str">
        <f ca="1">IFERROR(__xludf.DUMMYFUNCTION("""COMPUTED_VALUE"""),"Nghiên cứu quá trình tạo sản phẩm trà túi lọc từ cây lạc tiên")</f>
        <v>Nghiên cứu quá trình tạo sản phẩm trà túi lọc từ cây lạc tiên</v>
      </c>
      <c r="F14" s="4" t="str">
        <f ca="1">IFERROR(__xludf.DUMMYFUNCTION("""COMPUTED_VALUE"""),"Nguyễn Phan Khánh Hòa")</f>
        <v>Nguyễn Phan Khánh Hòa</v>
      </c>
      <c r="G14" s="4" t="str">
        <f ca="1">IFERROR(__xludf.DUMMYFUNCTION("""COMPUTED_VALUE"""),"KL10-02-0147")</f>
        <v>KL10-02-0147</v>
      </c>
      <c r="H14" s="4">
        <f ca="1">IFERROR(__xludf.DUMMYFUNCTION("""COMPUTED_VALUE"""),16)</f>
        <v>16</v>
      </c>
      <c r="I14" s="3" t="s">
        <v>187</v>
      </c>
    </row>
    <row r="15" spans="1:9" ht="62" x14ac:dyDescent="0.35">
      <c r="A15" s="3">
        <v>11</v>
      </c>
      <c r="B15" s="6" t="str">
        <f ca="1">IFERROR(__xludf.DUMMYFUNCTION("""COMPUTED_VALUE"""),"Nguyễn Hoàng Trung")</f>
        <v>Nguyễn Hoàng Trung</v>
      </c>
      <c r="C15" s="4">
        <f ca="1">IFERROR(__xludf.DUMMYFUNCTION("""COMPUTED_VALUE"""),2005190946)</f>
        <v>2005190946</v>
      </c>
      <c r="D15" s="4" t="str">
        <f ca="1">IFERROR(__xludf.DUMMYFUNCTION("""COMPUTED_VALUE"""),"10DHTP8")</f>
        <v>10DHTP8</v>
      </c>
      <c r="E15" s="8" t="str">
        <f ca="1">IFERROR(__xludf.DUMMYFUNCTION("""COMPUTED_VALUE"""),"Nghiên cứu ảnh hưởng của quá trình tiền xử lý bằng phương pháp vật lý đến sự thu hồi pectin từ vỏ cam")</f>
        <v>Nghiên cứu ảnh hưởng của quá trình tiền xử lý bằng phương pháp vật lý đến sự thu hồi pectin từ vỏ cam</v>
      </c>
      <c r="F15" s="4" t="str">
        <f ca="1">IFERROR(__xludf.DUMMYFUNCTION("""COMPUTED_VALUE"""),"Phan Thế Duy")</f>
        <v>Phan Thế Duy</v>
      </c>
      <c r="G15" s="4" t="str">
        <f ca="1">IFERROR(__xludf.DUMMYFUNCTION("""COMPUTED_VALUE"""),"KL10-01-0286")</f>
        <v>KL10-01-0286</v>
      </c>
      <c r="H15" s="4">
        <f ca="1">IFERROR(__xludf.DUMMYFUNCTION("""COMPUTED_VALUE"""),17)</f>
        <v>17</v>
      </c>
      <c r="I15" s="3" t="s">
        <v>187</v>
      </c>
    </row>
  </sheetData>
  <mergeCells count="1">
    <mergeCell ref="A1:I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K bao cao</vt:lpstr>
      <vt:lpstr>Tru diem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2023-02-13T02:26:54Z</dcterms:created>
  <dcterms:modified xsi:type="dcterms:W3CDTF">2023-02-14T10:05:44Z</dcterms:modified>
</cp:coreProperties>
</file>